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firstSheet="3" activeTab="6"/>
  </bookViews>
  <sheets>
    <sheet name="【必看】系统使用介绍" sheetId="1" r:id="rId1"/>
    <sheet name="小规模纳税人案例及答案案例1" sheetId="2" r:id="rId2"/>
    <sheet name="小规模纳税人案例及答案" sheetId="4" state="hidden" r:id="rId3"/>
    <sheet name="小规模纳税人案例及答案案例2" sheetId="8" r:id="rId4"/>
    <sheet name="小规模纳税人案例及答案案例3" sheetId="9" r:id="rId5"/>
    <sheet name="一般纳税人案例及答案 1" sheetId="6" r:id="rId6"/>
    <sheet name="一般纳税人案例及答案2" sheetId="14" r:id="rId7"/>
    <sheet name="通用申报表（地方水利建设基金）" sheetId="7" r:id="rId8"/>
    <sheet name="通用申报表（工会经费）" sheetId="10" r:id="rId9"/>
    <sheet name="印花税案例" sheetId="11" r:id="rId10"/>
    <sheet name="小规模社保缴费" sheetId="12" r:id="rId11"/>
    <sheet name="一般纳税人社保缴费"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<sst xmlns="http://schemas.openxmlformats.org/spreadsheetml/2006/main" count="707" uniqueCount="256">
  <si>
    <t>一般介绍</t>
  </si>
  <si>
    <t>1、一般顺序为先填写附表，点击“暂存”后，数据会自动带回主表（注意一定要点击“暂存”，避免数据带不出的情况）；</t>
  </si>
  <si>
    <t>2、主表计算出增值税后，点击“暂存”后，数据会自动带入附加税表；</t>
  </si>
  <si>
    <t>3、由于录入错误导致需要重新输入的，点击申报系统界面上方“清空记录”按钮，重新填报即可；</t>
  </si>
  <si>
    <t>案例</t>
  </si>
  <si>
    <t>税控设备资料统计（销售货物）</t>
  </si>
  <si>
    <t>序号</t>
  </si>
  <si>
    <t>项目名称</t>
  </si>
  <si>
    <t>合计</t>
  </si>
  <si>
    <t>发票类型（专票）</t>
  </si>
  <si>
    <t>发票类型（普票）</t>
  </si>
  <si>
    <t>征收率</t>
  </si>
  <si>
    <t>税额</t>
  </si>
  <si>
    <t>实际销售金额</t>
  </si>
  <si>
    <t>主表答案</t>
  </si>
  <si>
    <t>增值税减免税申报表</t>
  </si>
  <si>
    <t>附表一：不填写</t>
  </si>
  <si>
    <t>附表二：填写（数据自动带出）</t>
  </si>
  <si>
    <t>栏次</t>
  </si>
  <si>
    <t>本期数货物及劳务栏金额</t>
  </si>
  <si>
    <t>一、减税项目</t>
  </si>
  <si>
    <t>1-3行1列</t>
  </si>
  <si>
    <t>减税性质代码及名称</t>
  </si>
  <si>
    <t>1行3列</t>
  </si>
  <si>
    <t>2行3列</t>
  </si>
  <si>
    <t>3行3列</t>
  </si>
  <si>
    <t>1行10列</t>
  </si>
  <si>
    <t>2行10列</t>
  </si>
  <si>
    <t>3行10列</t>
  </si>
  <si>
    <t>案例1（45万/季度以下）</t>
  </si>
  <si>
    <t>附表二答案</t>
  </si>
  <si>
    <t>列次</t>
  </si>
  <si>
    <t>金额</t>
  </si>
  <si>
    <t>备注：企业使用城建税比例为7%</t>
  </si>
  <si>
    <t>案例2（45万/季度以上）</t>
  </si>
  <si>
    <t>案例2</t>
  </si>
  <si>
    <t>发票类型
（专票3%减按1%）</t>
  </si>
  <si>
    <t>专票税额</t>
  </si>
  <si>
    <t>发票类型
（普票3%减按1%）</t>
  </si>
  <si>
    <t>普票税额</t>
  </si>
  <si>
    <t>案例3</t>
  </si>
  <si>
    <t>不填写</t>
  </si>
  <si>
    <t>附表二：不填写</t>
  </si>
  <si>
    <t>注：案例申报为增值税一般纳税人采用一般计税方法</t>
  </si>
  <si>
    <t>开具发票类别及税率</t>
  </si>
  <si>
    <t>发票价税合计</t>
  </si>
  <si>
    <t>发票不含税金额</t>
  </si>
  <si>
    <t>发票税额</t>
  </si>
  <si>
    <t>备注</t>
  </si>
  <si>
    <t>销售货物专用发票13%</t>
  </si>
  <si>
    <t>税务数字账户</t>
  </si>
  <si>
    <t>销售货物普通发票13%</t>
  </si>
  <si>
    <t>开具普票发票3%</t>
  </si>
  <si>
    <t>该企业为一般纳税人，2019 年购进一批用于职工食堂的设备，进项税额未抵扣。2024 年3 月销售该批设备，开具含税销售额10300元</t>
  </si>
  <si>
    <t>进项发票——勾选平台查看</t>
  </si>
  <si>
    <t>不含税金额</t>
  </si>
  <si>
    <t>份数</t>
  </si>
  <si>
    <t>勾选认证的进项</t>
  </si>
  <si>
    <t>能区分是用于一般计税的</t>
  </si>
  <si>
    <t>答案</t>
  </si>
  <si>
    <t>附表1</t>
  </si>
  <si>
    <t>1行1列</t>
  </si>
  <si>
    <t>1行2列</t>
  </si>
  <si>
    <t>1行4列</t>
  </si>
  <si>
    <t>1行9列</t>
  </si>
  <si>
    <t>1行1列+3列+5列+7列</t>
  </si>
  <si>
    <t>1行2列+4列+6列+8列</t>
  </si>
  <si>
    <t>11行3列</t>
  </si>
  <si>
    <t>11行4列</t>
  </si>
  <si>
    <t>11行9列</t>
  </si>
  <si>
    <t>11行1列+3列+5列+7列</t>
  </si>
  <si>
    <t>11行10列</t>
  </si>
  <si>
    <t>11行2列+4列+6列+8列</t>
  </si>
  <si>
    <t>附表2</t>
  </si>
  <si>
    <t>2行1列</t>
  </si>
  <si>
    <t>2行2列</t>
  </si>
  <si>
    <t>附表3</t>
  </si>
  <si>
    <t>不填</t>
  </si>
  <si>
    <t>附表4</t>
  </si>
  <si>
    <t>附表5</t>
  </si>
  <si>
    <t>主表34栏增值税本期应补（退）税额</t>
  </si>
  <si>
    <t>1行5列</t>
  </si>
  <si>
    <t>2行5列</t>
  </si>
  <si>
    <t>3行5列</t>
  </si>
  <si>
    <t>1行14列</t>
  </si>
  <si>
    <t>2行14列</t>
  </si>
  <si>
    <r>
      <rPr>
        <sz val="10.5"/>
        <color rgb="FF454647"/>
        <rFont val="宋体"/>
        <charset val="134"/>
      </rPr>
      <t>将免征教育费附加、地方教育附加、水利建设基金的范围，由现行按月纳税的月销售额或营业额不超过</t>
    </r>
    <r>
      <rPr>
        <sz val="10.5"/>
        <color rgb="FF454647"/>
        <rFont val="Helvetica"/>
        <charset val="134"/>
      </rPr>
      <t>3</t>
    </r>
    <r>
      <rPr>
        <sz val="10.5"/>
        <color rgb="FF454647"/>
        <rFont val="宋体"/>
        <charset val="134"/>
      </rPr>
      <t>万元（按季度纳税的季度销售额或营业额不超过</t>
    </r>
    <r>
      <rPr>
        <sz val="10.5"/>
        <color rgb="FF454647"/>
        <rFont val="Helvetica"/>
        <charset val="134"/>
      </rPr>
      <t>9</t>
    </r>
    <r>
      <rPr>
        <sz val="10.5"/>
        <color rgb="FF454647"/>
        <rFont val="宋体"/>
        <charset val="134"/>
      </rPr>
      <t>万元）的缴纳义务人，扩大到按月纳税的月销售额或营业额不超过</t>
    </r>
    <r>
      <rPr>
        <sz val="10.5"/>
        <color rgb="FF454647"/>
        <rFont val="Helvetica"/>
        <charset val="134"/>
      </rPr>
      <t>10</t>
    </r>
    <r>
      <rPr>
        <sz val="10.5"/>
        <color rgb="FF454647"/>
        <rFont val="宋体"/>
        <charset val="134"/>
      </rPr>
      <t>万元（按季度纳税的季度销售额或营业额不超过</t>
    </r>
    <r>
      <rPr>
        <sz val="10.5"/>
        <color rgb="FF454647"/>
        <rFont val="Helvetica"/>
        <charset val="134"/>
      </rPr>
      <t>30</t>
    </r>
    <r>
      <rPr>
        <sz val="10.5"/>
        <color rgb="FF454647"/>
        <rFont val="宋体"/>
        <charset val="134"/>
      </rPr>
      <t>万元）的缴纳义务人。依据财政部 国家税务总局关于扩大有关政府性基金免征范围的通知 ( 财税〔2016〕12号 )</t>
    </r>
  </si>
  <si>
    <t>3行14列</t>
  </si>
  <si>
    <t>增值税减免申报表</t>
  </si>
  <si>
    <t xml:space="preserve">1行4列 </t>
  </si>
  <si>
    <t>主表核对</t>
  </si>
  <si>
    <t>“一般项目”列“本月数”＝《附列资料（一）》第 9 列第 1 至 5 行之和-第 9 列第 6、7 行之和</t>
  </si>
  <si>
    <t>1列11行</t>
  </si>
  <si>
    <t>“一般项目”列“本月数”＝《附列资料（一）》（第 10 列第 1、3 行之和-第 10 列第 6 行）+（第 14 列第 2、4、5 行之和-第 14 列第 7 行）</t>
  </si>
  <si>
    <t>1列12行</t>
  </si>
  <si>
    <t>本栏“一般项目”列“本月数”+“即征即退项目”列“本 月数”＝《附列资料（二）》第 12 栏“税额”。</t>
  </si>
  <si>
    <t>1列17行</t>
  </si>
  <si>
    <t>17=12+13-14-15+16</t>
  </si>
  <si>
    <t>1列18行</t>
  </si>
  <si>
    <t>1列19行</t>
  </si>
  <si>
    <t>19=11-18</t>
  </si>
  <si>
    <t>1列21行</t>
  </si>
  <si>
    <t>1列23行</t>
  </si>
  <si>
    <t>1列24行</t>
  </si>
  <si>
    <t>24=19+21-23</t>
  </si>
  <si>
    <t>1列34行</t>
  </si>
  <si>
    <t>34＝24-28-29</t>
  </si>
  <si>
    <t>开具建筑服务专用发票9%</t>
  </si>
  <si>
    <t>税务数字账户（假定该建筑服务项目不是异地项目，不需要预缴）</t>
  </si>
  <si>
    <t>开具设计普通发票6%</t>
  </si>
  <si>
    <t>未开具发票，适用税率13%</t>
  </si>
  <si>
    <r>
      <rPr>
        <sz val="12"/>
        <color theme="1"/>
        <rFont val="宋体"/>
        <charset val="134"/>
      </rPr>
      <t>该企业为一般纳税人，</t>
    </r>
    <r>
      <rPr>
        <sz val="12"/>
        <color theme="1"/>
        <rFont val="Segoe UI"/>
        <charset val="134"/>
      </rPr>
      <t xml:space="preserve">2023 </t>
    </r>
    <r>
      <rPr>
        <sz val="12"/>
        <color theme="1"/>
        <rFont val="宋体"/>
        <charset val="134"/>
      </rPr>
      <t>年</t>
    </r>
    <r>
      <rPr>
        <sz val="12"/>
        <color theme="1"/>
        <rFont val="Segoe UI"/>
        <charset val="134"/>
      </rPr>
      <t xml:space="preserve"> 1 </t>
    </r>
    <r>
      <rPr>
        <sz val="12"/>
        <color theme="1"/>
        <rFont val="宋体"/>
        <charset val="134"/>
      </rPr>
      <t>月购入一辆汽车，机动车销售统一发票，注明的进项税额已抵扣。</t>
    </r>
    <r>
      <rPr>
        <sz val="12"/>
        <color theme="1"/>
        <rFont val="Segoe UI"/>
        <charset val="134"/>
      </rPr>
      <t xml:space="preserve">2024 </t>
    </r>
    <r>
      <rPr>
        <sz val="12"/>
        <color theme="1"/>
        <rFont val="宋体"/>
        <charset val="134"/>
      </rPr>
      <t>年</t>
    </r>
    <r>
      <rPr>
        <sz val="12"/>
        <color theme="1"/>
        <rFont val="Segoe UI"/>
        <charset val="134"/>
      </rPr>
      <t xml:space="preserve"> 3</t>
    </r>
    <r>
      <rPr>
        <sz val="12"/>
        <color theme="1"/>
        <rFont val="宋体"/>
        <charset val="134"/>
      </rPr>
      <t>月销售该汽车，销售价格为</t>
    </r>
    <r>
      <rPr>
        <sz val="12"/>
        <color theme="1"/>
        <rFont val="Segoe UI"/>
        <charset val="134"/>
      </rPr>
      <t xml:space="preserve"> 113000 </t>
    </r>
    <r>
      <rPr>
        <sz val="12"/>
        <color theme="1"/>
        <rFont val="宋体"/>
        <charset val="134"/>
      </rPr>
      <t>元（含税）。未开具发票，该设备适用的增值税税率为</t>
    </r>
    <r>
      <rPr>
        <sz val="12"/>
        <color theme="1"/>
        <rFont val="Segoe UI"/>
        <charset val="134"/>
      </rPr>
      <t xml:space="preserve"> 13%</t>
    </r>
    <r>
      <rPr>
        <sz val="12"/>
        <color theme="1"/>
        <rFont val="宋体"/>
        <charset val="134"/>
      </rPr>
      <t>（假设购买方是个人，所以没有开具增值税发票，只有到二手车市场开具的二手车发票。如果对方是单位且是一般纳税人，那还需要开增值税专用发票，对方才能抵扣）</t>
    </r>
  </si>
  <si>
    <t>4行1列</t>
  </si>
  <si>
    <t>4行2列</t>
  </si>
  <si>
    <t>5行3列</t>
  </si>
  <si>
    <t>5行4列</t>
  </si>
  <si>
    <t>1行6列</t>
  </si>
  <si>
    <t>4行9列</t>
  </si>
  <si>
    <t>4行1列+3列+5列+7列</t>
  </si>
  <si>
    <t>4行10列</t>
  </si>
  <si>
    <t>4行2列+4列+6列+8列</t>
  </si>
  <si>
    <t>5行9列</t>
  </si>
  <si>
    <t>5行1列+3列+5列+7列</t>
  </si>
  <si>
    <t>5行10列</t>
  </si>
  <si>
    <t>5行2列+4列+6列+8列</t>
  </si>
  <si>
    <t>不含税金额合计</t>
  </si>
  <si>
    <t>4行9列+5行9列+1行9列</t>
  </si>
  <si>
    <t>税额合计</t>
  </si>
  <si>
    <t>4行10列+5行10列+1行10列</t>
  </si>
  <si>
    <t>3行1列</t>
  </si>
  <si>
    <t>通用申报申报表</t>
  </si>
  <si>
    <t>纳税人识别号：</t>
  </si>
  <si>
    <t>91340100MA2MQPW777</t>
  </si>
  <si>
    <t>所属日期：</t>
  </si>
  <si>
    <t>2023-01-01至2023-03-31</t>
  </si>
  <si>
    <t>纳税人名称：</t>
  </si>
  <si>
    <t>中国安源集团有限公司</t>
  </si>
  <si>
    <t>填报日期：</t>
  </si>
  <si>
    <t>征收项目</t>
  </si>
  <si>
    <t>征收品目</t>
  </si>
  <si>
    <t>征收子目</t>
  </si>
  <si>
    <t>税款所属期起</t>
  </si>
  <si>
    <t>税款所属期止</t>
  </si>
  <si>
    <t>应税项(1)</t>
  </si>
  <si>
    <t>减除项(2)</t>
  </si>
  <si>
    <t>应税所得率(3)</t>
  </si>
  <si>
    <t>计税(费)依据(4=(1-2)*3)</t>
  </si>
  <si>
    <t>税(费)率或单位税额(5)</t>
  </si>
  <si>
    <t>速算扣除数(6)</t>
  </si>
  <si>
    <t>本期应纳税(费)额(7=4*5-6)</t>
  </si>
  <si>
    <t>本期减免税额(8)</t>
  </si>
  <si>
    <t>减免性质</t>
  </si>
  <si>
    <t>本期已缴税（费）额（9）</t>
  </si>
  <si>
    <t>本期应补(退)税额(10=7-8-9)</t>
  </si>
  <si>
    <t>水利建设专项收入</t>
  </si>
  <si>
    <t>地方水利建设基金</t>
  </si>
  <si>
    <t/>
  </si>
  <si>
    <t>0.000600</t>
  </si>
  <si>
    <t>0.00</t>
  </si>
  <si>
    <t>3499032401|中小微企业地方水利建设基金按现有费率90%征收|《安徽省财政厅 国家税务总局安徽省税务局关于我省中小微企业减征地方水利建设基金的通知》（皖财综〔2022〕299号）</t>
  </si>
  <si>
    <t>-</t>
  </si>
  <si>
    <t>以下由纳税人填写：</t>
  </si>
  <si>
    <t>纳税人声明</t>
  </si>
  <si>
    <t>纳税人签章</t>
  </si>
  <si>
    <t>代理人身份证号</t>
  </si>
  <si>
    <t>以下由税务机关填写：</t>
  </si>
  <si>
    <t>受理人</t>
  </si>
  <si>
    <t>受理税务机关签章</t>
  </si>
  <si>
    <t>本表一式两份，一份纳税人留存，一份税务机关留存。</t>
  </si>
  <si>
    <t>减免性质代码:减免性质代码按照国家税务总局制定下发的最新《减免性质及分类表》中的最细项减免性质代码填报。</t>
  </si>
  <si>
    <t>其他收入</t>
  </si>
  <si>
    <t>工会经费</t>
  </si>
  <si>
    <t>代收工会经费(0.8％)</t>
  </si>
  <si>
    <r>
      <rPr>
        <b/>
        <sz val="20"/>
        <color rgb="FF000000"/>
        <rFont val="Arial"/>
        <charset val="134"/>
      </rPr>
      <t>小规模纳税人印花税申报案例</t>
    </r>
  </si>
  <si>
    <r>
      <rPr>
        <sz val="18"/>
        <color rgb="FF000000"/>
        <rFont val="宋体"/>
        <charset val="134"/>
      </rPr>
      <t>所属期：</t>
    </r>
    <r>
      <rPr>
        <sz val="18"/>
        <color rgb="FF000000"/>
        <rFont val="Arial"/>
        <charset val="134"/>
      </rPr>
      <t>2024.1.1-2024.3.31</t>
    </r>
  </si>
  <si>
    <r>
      <rPr>
        <sz val="18"/>
        <color rgb="FF000000"/>
        <rFont val="宋体"/>
        <charset val="134"/>
      </rPr>
      <t>税目</t>
    </r>
  </si>
  <si>
    <r>
      <rPr>
        <sz val="18"/>
        <color rgb="FF000000"/>
        <rFont val="Arial"/>
        <charset val="134"/>
      </rPr>
      <t>应税凭证数量</t>
    </r>
  </si>
  <si>
    <r>
      <rPr>
        <sz val="18"/>
        <color rgb="FF000000"/>
        <rFont val="Arial"/>
        <charset val="134"/>
      </rPr>
      <t>计税金额</t>
    </r>
  </si>
  <si>
    <r>
      <rPr>
        <sz val="18"/>
        <color rgb="FF000000"/>
        <rFont val="Arial"/>
        <charset val="134"/>
      </rPr>
      <t>税率</t>
    </r>
  </si>
  <si>
    <r>
      <rPr>
        <sz val="18"/>
        <color rgb="FF000000"/>
        <rFont val="Arial"/>
        <charset val="134"/>
      </rPr>
      <t>税额</t>
    </r>
  </si>
  <si>
    <r>
      <rPr>
        <sz val="18"/>
        <color rgb="FF000000"/>
        <rFont val="Arial"/>
        <charset val="134"/>
      </rPr>
      <t>买卖合同</t>
    </r>
  </si>
  <si>
    <r>
      <rPr>
        <sz val="18"/>
        <color rgb="FF000000"/>
        <rFont val="Arial"/>
        <charset val="134"/>
      </rPr>
      <t>运输合同</t>
    </r>
  </si>
  <si>
    <t>税源信息明细表</t>
  </si>
  <si>
    <t>税目</t>
  </si>
  <si>
    <r>
      <rPr>
        <sz val="10.5"/>
        <color rgb="FF333333"/>
        <rFont val="Helvetica"/>
        <charset val="134"/>
      </rPr>
      <t>应税凭证数量</t>
    </r>
  </si>
  <si>
    <r>
      <rPr>
        <sz val="10.5"/>
        <color rgb="FF333333"/>
        <rFont val="Helvetica"/>
        <charset val="134"/>
      </rPr>
      <t>计税金额</t>
    </r>
  </si>
  <si>
    <t>税率</t>
  </si>
  <si>
    <t>应纳税额</t>
  </si>
  <si>
    <t>序号8</t>
  </si>
  <si>
    <t>买卖合同</t>
  </si>
  <si>
    <t>序号11</t>
  </si>
  <si>
    <t>运输合同</t>
  </si>
  <si>
    <t>申报表信息</t>
  </si>
  <si>
    <t>单位社保费确认申报</t>
  </si>
  <si>
    <t>社保经办机构名称</t>
  </si>
  <si>
    <t>单位社保编码</t>
  </si>
  <si>
    <t>主管税务机关</t>
  </si>
  <si>
    <t>主管税务所（科、分局）</t>
  </si>
  <si>
    <t>合肥包河区企业（人社征缴中心）</t>
  </si>
  <si>
    <t>3401000000000123659</t>
  </si>
  <si>
    <t>国家税务总结合肥市包河区税务局</t>
  </si>
  <si>
    <t>国家税务总结合肥市包河区税务局税源管理二股</t>
  </si>
  <si>
    <t>合肥市医疗保障基金管理中心</t>
  </si>
  <si>
    <t>单位社会保险费确认申报</t>
  </si>
  <si>
    <t>社保经办机构</t>
  </si>
  <si>
    <t>单位编号</t>
  </si>
  <si>
    <t>费款所属期起</t>
  </si>
  <si>
    <t>费款所属期止</t>
  </si>
  <si>
    <t>计划属性</t>
  </si>
  <si>
    <t>缴费人数</t>
  </si>
  <si>
    <t>职工工资总额</t>
  </si>
  <si>
    <t>缴费基数</t>
  </si>
  <si>
    <t>费率</t>
  </si>
  <si>
    <t>应缴费额</t>
  </si>
  <si>
    <t>基本医疗保险费</t>
  </si>
  <si>
    <t>职工基本医疗保险(单位缴纳)</t>
  </si>
  <si>
    <t>2023-04</t>
  </si>
  <si>
    <t>正常</t>
  </si>
  <si>
    <t>14</t>
  </si>
  <si>
    <t>0.064</t>
  </si>
  <si>
    <t>职工基本医疗保险(个人缴纳)</t>
  </si>
  <si>
    <t>0.02</t>
  </si>
  <si>
    <t>失业保险费</t>
  </si>
  <si>
    <t>失业保险(单位缴纳)</t>
  </si>
  <si>
    <t>0.005</t>
  </si>
  <si>
    <t>失业保险(个人缴纳)</t>
  </si>
  <si>
    <t>企业职工基本养老保险费</t>
  </si>
  <si>
    <t>职工基本养老保险(单位缴纳)</t>
  </si>
  <si>
    <t>0.16</t>
  </si>
  <si>
    <t>职工基本养老保险(个人缴纳)</t>
  </si>
  <si>
    <t>0.08</t>
  </si>
  <si>
    <t>工伤保险费</t>
  </si>
  <si>
    <t>工伤保险</t>
  </si>
  <si>
    <t>0.002</t>
  </si>
  <si>
    <t>总计</t>
  </si>
  <si>
    <t>—</t>
  </si>
  <si>
    <t>新版社保费缴纳</t>
  </si>
  <si>
    <t>凭证序号</t>
  </si>
  <si>
    <t>应征项目</t>
  </si>
  <si>
    <t>所属期起</t>
  </si>
  <si>
    <t>所属期止</t>
  </si>
  <si>
    <t>缴款期限</t>
  </si>
  <si>
    <t>税款所属税务机构</t>
  </si>
  <si>
    <t>10013423000123489131</t>
  </si>
  <si>
    <t>选择缴款账户</t>
  </si>
  <si>
    <t>三方协议号</t>
  </si>
  <si>
    <t>银行行别</t>
  </si>
  <si>
    <t>银行营业网点</t>
  </si>
  <si>
    <t>缴款账号</t>
  </si>
  <si>
    <t>缴款账户名称</t>
  </si>
  <si>
    <t>13401970000020171112345</t>
  </si>
  <si>
    <t>徽商银行</t>
  </si>
  <si>
    <t>徽商银行望江路支行</t>
  </si>
  <si>
    <t>1020401021123745327</t>
  </si>
  <si>
    <t>中国聚源铝材有限公司</t>
  </si>
  <si>
    <t>1020401021123745328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</si>
</sst>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409]yyyy/mm/dd;@"/>
    <numFmt numFmtId="178" formatCode="#,##0.0000_ "/>
    <numFmt numFmtId="179" formatCode="#,##0.000000_ "/>
    <numFmt numFmtId="180" formatCode="0.0000_ "/>
    <numFmt numFmtId="181" formatCode="0.00_ "/>
  </numFmts>
  <fonts count="47">
    <font>
      <sz val="12"/>
      <color theme="1"/>
      <name val="等线"/>
      <charset val="134"/>
      <scheme val="minor"/>
    </font>
    <font>
      <sz val="11"/>
      <color theme="1"/>
      <name val="等线"/>
      <charset val="134"/>
      <scheme val="minor"/>
    </font>
    <font>
      <b/>
      <sz val="20"/>
      <color rgb="FF000000"/>
      <name val="Arial"/>
      <charset val="134"/>
    </font>
    <font>
      <sz val="18"/>
      <color rgb="FF000000"/>
      <name val="宋体"/>
      <charset val="134"/>
    </font>
    <font>
      <sz val="18"/>
      <color rgb="FF000000"/>
      <name val="Arial"/>
      <charset val="134"/>
    </font>
    <font>
      <sz val="10.5"/>
      <color rgb="FF0994DC"/>
      <name val="宋体"/>
      <charset val="134"/>
    </font>
    <font>
      <sz val="10.5"/>
      <color rgb="FF333333"/>
      <name val="Helvetica"/>
      <charset val="134"/>
    </font>
    <font>
      <sz val="11"/>
      <color rgb="FF000000"/>
      <name val="宋体"/>
      <charset val="134"/>
    </font>
    <font>
      <b/>
      <sz val="12"/>
      <color rgb="FF000000"/>
      <name val="宋体"/>
      <charset val="134"/>
    </font>
    <font>
      <sz val="9"/>
      <color rgb="FF000000"/>
      <name val="宋体"/>
      <charset val="134"/>
    </font>
    <font>
      <sz val="12"/>
      <color rgb="FF000000"/>
      <name val="宋体"/>
      <charset val="134"/>
    </font>
    <font>
      <b/>
      <sz val="11"/>
      <color rgb="FF000000"/>
      <name val="宋体"/>
      <charset val="134"/>
    </font>
    <font>
      <b/>
      <sz val="11"/>
      <name val="微软雅黑"/>
      <charset val="134"/>
    </font>
    <font>
      <sz val="11"/>
      <name val="微软雅黑"/>
      <charset val="134"/>
    </font>
    <font>
      <sz val="11"/>
      <color rgb="FFFF0000"/>
      <name val="宋体"/>
      <charset val="134"/>
    </font>
    <font>
      <sz val="12"/>
      <color theme="1"/>
      <name val="宋体"/>
      <charset val="134"/>
    </font>
    <font>
      <b/>
      <sz val="11"/>
      <color rgb="FFFF0000"/>
      <name val="宋体"/>
      <charset val="134"/>
    </font>
    <font>
      <sz val="10.5"/>
      <color rgb="FF454647"/>
      <name val="宋体"/>
      <charset val="134"/>
    </font>
    <font>
      <sz val="10.5"/>
      <color rgb="FF454647"/>
      <name val="Helvetica"/>
      <charset val="134"/>
    </font>
    <font>
      <sz val="11.5"/>
      <color rgb="FF4F5051"/>
      <name val="宋体"/>
      <charset val="134"/>
    </font>
    <font>
      <sz val="10.5"/>
      <color rgb="FF4F5051"/>
      <name val="Helvetica"/>
      <charset val="134"/>
    </font>
    <font>
      <sz val="11"/>
      <name val="宋体"/>
      <charset val="134"/>
    </font>
    <font>
      <sz val="10"/>
      <color rgb="FFFF0000"/>
      <name val="宋体"/>
      <charset val="134"/>
    </font>
    <font>
      <sz val="10"/>
      <color rgb="FF000000"/>
      <name val="Calibri"/>
      <charset val="134"/>
    </font>
    <font>
      <sz val="14"/>
      <color rgb="FF000000"/>
      <name val="宋体"/>
      <charset val="134"/>
    </font>
    <font>
      <b/>
      <sz val="14"/>
      <name val="宋体"/>
      <charset val="134"/>
    </font>
    <font>
      <sz val="14"/>
      <name val="宋体"/>
      <charset val="134"/>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Segoe UI"/>
      <charset val="134"/>
    </font>
  </fonts>
  <fills count="41">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D8D8D8"/>
        <bgColor indexed="64"/>
      </patternFill>
    </fill>
    <fill>
      <patternFill patternType="solid">
        <fgColor theme="4" tint="0.8"/>
        <bgColor indexed="64"/>
      </patternFill>
    </fill>
    <fill>
      <patternFill patternType="solid">
        <fgColor rgb="FFF7CAAC"/>
        <bgColor indexed="64"/>
      </patternFill>
    </fill>
    <fill>
      <patternFill patternType="solid">
        <fgColor theme="0" tint="-0.15"/>
        <bgColor indexed="64"/>
      </patternFill>
    </fill>
    <fill>
      <patternFill patternType="solid">
        <fgColor rgb="FFE7E6E6"/>
        <bgColor indexed="64"/>
      </patternFill>
    </fill>
    <fill>
      <patternFill patternType="solid">
        <fgColor theme="5"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10" borderId="3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31" applyNumberFormat="0" applyFill="0" applyAlignment="0" applyProtection="0">
      <alignment vertical="center"/>
    </xf>
    <xf numFmtId="0" fontId="33" fillId="0" borderId="31" applyNumberFormat="0" applyFill="0" applyAlignment="0" applyProtection="0">
      <alignment vertical="center"/>
    </xf>
    <xf numFmtId="0" fontId="34" fillId="0" borderId="32" applyNumberFormat="0" applyFill="0" applyAlignment="0" applyProtection="0">
      <alignment vertical="center"/>
    </xf>
    <xf numFmtId="0" fontId="34" fillId="0" borderId="0" applyNumberFormat="0" applyFill="0" applyBorder="0" applyAlignment="0" applyProtection="0">
      <alignment vertical="center"/>
    </xf>
    <xf numFmtId="0" fontId="35" fillId="11" borderId="33" applyNumberFormat="0" applyAlignment="0" applyProtection="0">
      <alignment vertical="center"/>
    </xf>
    <xf numFmtId="0" fontId="36" fillId="12" borderId="34" applyNumberFormat="0" applyAlignment="0" applyProtection="0">
      <alignment vertical="center"/>
    </xf>
    <xf numFmtId="0" fontId="37" fillId="12" borderId="33" applyNumberFormat="0" applyAlignment="0" applyProtection="0">
      <alignment vertical="center"/>
    </xf>
    <xf numFmtId="0" fontId="38" fillId="13" borderId="35" applyNumberFormat="0" applyAlignment="0" applyProtection="0">
      <alignment vertical="center"/>
    </xf>
    <xf numFmtId="0" fontId="39" fillId="0" borderId="36" applyNumberFormat="0" applyFill="0" applyAlignment="0" applyProtection="0">
      <alignment vertical="center"/>
    </xf>
    <xf numFmtId="0" fontId="40" fillId="0" borderId="37" applyNumberFormat="0" applyFill="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xf numFmtId="0" fontId="44" fillId="37" borderId="0" applyNumberFormat="0" applyBorder="0" applyAlignment="0" applyProtection="0">
      <alignment vertical="center"/>
    </xf>
    <xf numFmtId="0" fontId="45" fillId="38" borderId="0" applyNumberFormat="0" applyBorder="0" applyAlignment="0" applyProtection="0">
      <alignment vertical="center"/>
    </xf>
    <xf numFmtId="0" fontId="45" fillId="39" borderId="0" applyNumberFormat="0" applyBorder="0" applyAlignment="0" applyProtection="0">
      <alignment vertical="center"/>
    </xf>
    <xf numFmtId="0" fontId="44" fillId="40" borderId="0" applyNumberFormat="0" applyBorder="0" applyAlignment="0" applyProtection="0">
      <alignment vertical="center"/>
    </xf>
    <xf numFmtId="0" fontId="1" fillId="0" borderId="0"/>
  </cellStyleXfs>
  <cellXfs count="144">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ont="1" applyFill="1" applyAlignment="1">
      <alignment vertical="center"/>
    </xf>
    <xf numFmtId="0" fontId="0" fillId="0" borderId="1" xfId="0" applyFill="1" applyBorder="1" applyAlignment="1">
      <alignment horizontal="center" vertical="center"/>
    </xf>
    <xf numFmtId="0" fontId="1" fillId="0" borderId="1" xfId="49" applyFont="1" applyFill="1" applyBorder="1" applyAlignment="1">
      <alignment horizontal="center" vertical="center"/>
    </xf>
    <xf numFmtId="49" fontId="1" fillId="0" borderId="1" xfId="49" applyNumberFormat="1" applyFont="1" applyFill="1" applyBorder="1" applyAlignment="1">
      <alignment horizontal="center" vertical="center"/>
    </xf>
    <xf numFmtId="0" fontId="0" fillId="0" borderId="2" xfId="0" applyFill="1" applyBorder="1" applyAlignment="1">
      <alignment horizontal="center" vertical="center"/>
    </xf>
    <xf numFmtId="176" fontId="1" fillId="0" borderId="1" xfId="49" applyNumberFormat="1" applyFont="1" applyFill="1" applyBorder="1" applyAlignment="1">
      <alignment horizontal="center" vertical="center"/>
    </xf>
    <xf numFmtId="177" fontId="0" fillId="0" borderId="1" xfId="0" applyNumberFormat="1" applyFill="1" applyBorder="1" applyAlignment="1">
      <alignment horizontal="center" vertical="center"/>
    </xf>
    <xf numFmtId="0" fontId="0" fillId="0" borderId="1" xfId="0" applyFont="1" applyFill="1" applyBorder="1" applyAlignment="1">
      <alignment vertical="center"/>
    </xf>
    <xf numFmtId="0" fontId="0" fillId="0" borderId="0" xfId="0"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vertical="center" wrapText="1"/>
    </xf>
    <xf numFmtId="0" fontId="4" fillId="0" borderId="3" xfId="0" applyFont="1" applyBorder="1" applyAlignment="1">
      <alignment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lignment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2" borderId="4" xfId="0" applyFont="1" applyFill="1" applyBorder="1" applyProtection="1">
      <alignment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left"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0" borderId="6" xfId="0" applyFont="1" applyBorder="1" applyAlignment="1" applyProtection="1">
      <alignment horizontal="center" vertical="center"/>
    </xf>
    <xf numFmtId="14" fontId="7" fillId="2" borderId="6" xfId="0" applyNumberFormat="1" applyFont="1" applyFill="1" applyBorder="1" applyAlignment="1" applyProtection="1">
      <alignment horizontal="center" vertical="center"/>
    </xf>
    <xf numFmtId="178" fontId="7" fillId="2" borderId="6" xfId="0" applyNumberFormat="1" applyFont="1" applyFill="1" applyBorder="1" applyAlignment="1" applyProtection="1">
      <alignment horizontal="center" vertical="center"/>
    </xf>
    <xf numFmtId="176" fontId="7" fillId="2" borderId="6" xfId="0" applyNumberFormat="1" applyFont="1" applyFill="1" applyBorder="1" applyAlignment="1" applyProtection="1">
      <alignment horizontal="center" vertical="center"/>
    </xf>
    <xf numFmtId="0" fontId="7" fillId="2" borderId="5"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0" fontId="7" fillId="2" borderId="7" xfId="0" applyFont="1" applyFill="1" applyBorder="1" applyAlignment="1" applyProtection="1">
      <alignment horizontal="center" vertical="center"/>
    </xf>
    <xf numFmtId="0" fontId="9" fillId="2" borderId="5" xfId="0" applyFont="1" applyFill="1" applyBorder="1" applyAlignment="1" applyProtection="1">
      <alignment horizontal="left" vertical="center"/>
    </xf>
    <xf numFmtId="0" fontId="7" fillId="2" borderId="9" xfId="0" applyFont="1" applyFill="1" applyBorder="1" applyProtection="1">
      <alignment vertical="center"/>
    </xf>
    <xf numFmtId="0" fontId="7" fillId="2" borderId="10" xfId="0" applyFont="1" applyFill="1" applyBorder="1" applyProtection="1">
      <alignment vertical="center"/>
    </xf>
    <xf numFmtId="14" fontId="7" fillId="2" borderId="0" xfId="0" applyNumberFormat="1" applyFont="1" applyFill="1">
      <alignment vertical="center"/>
    </xf>
    <xf numFmtId="179" fontId="7" fillId="2" borderId="6" xfId="0" applyNumberFormat="1" applyFont="1" applyFill="1" applyBorder="1" applyAlignment="1" applyProtection="1">
      <alignment horizontal="center" vertical="center"/>
    </xf>
    <xf numFmtId="180" fontId="7" fillId="2" borderId="6" xfId="0" applyNumberFormat="1" applyFont="1" applyFill="1" applyBorder="1" applyAlignment="1" applyProtection="1">
      <alignment horizontal="center" vertical="center"/>
    </xf>
    <xf numFmtId="0" fontId="7" fillId="2" borderId="6" xfId="0" applyFont="1" applyFill="1" applyBorder="1" applyAlignment="1" applyProtection="1">
      <alignment horizontal="center" vertical="center" wrapText="1"/>
    </xf>
    <xf numFmtId="176" fontId="7" fillId="2" borderId="6" xfId="0" applyNumberFormat="1" applyFont="1" applyFill="1" applyBorder="1" applyAlignment="1" applyProtection="1">
      <alignment horizontal="center" vertical="center" wrapText="1"/>
    </xf>
    <xf numFmtId="0" fontId="7" fillId="2" borderId="11" xfId="0" applyFont="1" applyFill="1" applyBorder="1" applyProtection="1">
      <alignment vertical="center"/>
    </xf>
    <xf numFmtId="0" fontId="7" fillId="2" borderId="11"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12" xfId="0" applyFont="1" applyFill="1" applyBorder="1" applyProtection="1">
      <alignment vertical="center"/>
    </xf>
    <xf numFmtId="0" fontId="10" fillId="0" borderId="0" xfId="0" applyFont="1" applyFill="1" applyBorder="1" applyAlignment="1">
      <alignment horizontal="left" vertical="center"/>
    </xf>
    <xf numFmtId="0" fontId="7" fillId="0" borderId="0" xfId="0" applyFont="1" applyFill="1" applyBorder="1" applyAlignment="1">
      <alignment vertical="center"/>
    </xf>
    <xf numFmtId="0" fontId="11" fillId="0" borderId="0" xfId="0" applyFont="1" applyFill="1" applyBorder="1" applyAlignment="1">
      <alignment vertical="center"/>
    </xf>
    <xf numFmtId="0" fontId="0" fillId="0" borderId="0" xfId="0" applyFont="1" applyFill="1" applyBorder="1" applyAlignment="1">
      <alignment vertical="center"/>
    </xf>
    <xf numFmtId="0" fontId="7" fillId="0" borderId="0" xfId="0" applyFont="1" applyFill="1" applyBorder="1" applyAlignment="1">
      <alignment horizontal="left" vertical="center"/>
    </xf>
    <xf numFmtId="0" fontId="12" fillId="3" borderId="0" xfId="0" applyFont="1" applyFill="1" applyBorder="1" applyAlignment="1">
      <alignment vertical="center"/>
    </xf>
    <xf numFmtId="0" fontId="13" fillId="3" borderId="0" xfId="0" applyFont="1" applyFill="1" applyBorder="1" applyAlignment="1">
      <alignment horizontal="left" vertical="center"/>
    </xf>
    <xf numFmtId="0" fontId="13" fillId="3" borderId="0" xfId="0" applyFont="1" applyFill="1" applyBorder="1" applyAlignment="1">
      <alignment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0" fontId="11" fillId="3" borderId="16" xfId="0" applyFont="1" applyFill="1" applyBorder="1" applyAlignment="1" applyProtection="1">
      <alignment vertical="center"/>
    </xf>
    <xf numFmtId="0" fontId="11" fillId="3" borderId="16" xfId="0" applyFont="1" applyFill="1" applyBorder="1" applyAlignment="1" applyProtection="1">
      <alignment horizontal="center" vertical="center"/>
    </xf>
    <xf numFmtId="0" fontId="7" fillId="4" borderId="1" xfId="0" applyFont="1" applyFill="1" applyBorder="1" applyAlignment="1" applyProtection="1">
      <alignment vertical="center"/>
    </xf>
    <xf numFmtId="181" fontId="7" fillId="4" borderId="1" xfId="0" applyNumberFormat="1" applyFont="1" applyFill="1" applyBorder="1" applyAlignment="1" applyProtection="1">
      <alignment horizontal="center" vertical="center"/>
    </xf>
    <xf numFmtId="0" fontId="7" fillId="0" borderId="1" xfId="0" applyFont="1" applyFill="1" applyBorder="1" applyAlignment="1">
      <alignment vertical="center"/>
    </xf>
    <xf numFmtId="176" fontId="7" fillId="0" borderId="1" xfId="0" applyNumberFormat="1" applyFont="1" applyFill="1" applyBorder="1" applyAlignment="1">
      <alignment horizontal="center" vertical="center"/>
    </xf>
    <xf numFmtId="0" fontId="15" fillId="0" borderId="1" xfId="0" applyFont="1" applyBorder="1" applyAlignment="1">
      <alignment vertical="center" wrapText="1"/>
    </xf>
    <xf numFmtId="0" fontId="7"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11" fillId="3" borderId="1" xfId="0" applyFont="1" applyFill="1" applyBorder="1" applyAlignment="1" applyProtection="1">
      <alignment vertical="center" wrapText="1"/>
    </xf>
    <xf numFmtId="0" fontId="11" fillId="3" borderId="1" xfId="0" applyFont="1" applyFill="1" applyBorder="1" applyAlignment="1" applyProtection="1">
      <alignment horizontal="center" vertical="center"/>
    </xf>
    <xf numFmtId="176" fontId="11" fillId="3" borderId="1" xfId="0" applyNumberFormat="1"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0" fontId="14" fillId="0" borderId="0" xfId="0" applyFont="1" applyFill="1" applyBorder="1" applyAlignment="1">
      <alignment vertical="center"/>
    </xf>
    <xf numFmtId="0" fontId="11" fillId="3" borderId="6" xfId="0" applyFont="1" applyFill="1" applyBorder="1" applyAlignment="1" applyProtection="1">
      <alignment vertical="center"/>
    </xf>
    <xf numFmtId="0" fontId="11" fillId="3" borderId="6" xfId="0" applyFont="1" applyFill="1" applyBorder="1" applyAlignment="1" applyProtection="1">
      <alignment horizontal="left" vertical="center"/>
    </xf>
    <xf numFmtId="0" fontId="11" fillId="3" borderId="6" xfId="0" applyFont="1" applyFill="1" applyBorder="1" applyAlignment="1" applyProtection="1">
      <alignment horizontal="center" vertical="center"/>
    </xf>
    <xf numFmtId="0" fontId="16" fillId="0" borderId="0" xfId="0" applyFont="1" applyFill="1" applyBorder="1" applyAlignment="1">
      <alignment vertical="center"/>
    </xf>
    <xf numFmtId="0" fontId="7" fillId="5" borderId="6" xfId="0" applyFont="1" applyFill="1" applyBorder="1" applyAlignment="1" applyProtection="1">
      <alignment horizontal="center" vertical="center"/>
    </xf>
    <xf numFmtId="0" fontId="7" fillId="5" borderId="6" xfId="0" applyFont="1" applyFill="1" applyBorder="1" applyAlignment="1" applyProtection="1">
      <alignment horizontal="left" vertical="center"/>
    </xf>
    <xf numFmtId="181" fontId="7" fillId="5" borderId="6" xfId="0" applyNumberFormat="1" applyFont="1" applyFill="1" applyBorder="1" applyAlignment="1" applyProtection="1">
      <alignment horizontal="center" vertical="center"/>
    </xf>
    <xf numFmtId="0" fontId="7" fillId="5" borderId="6" xfId="0" applyFont="1" applyFill="1" applyBorder="1" applyAlignment="1" applyProtection="1">
      <alignment vertical="center"/>
    </xf>
    <xf numFmtId="0" fontId="7" fillId="5" borderId="6" xfId="0" applyNumberFormat="1"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7" fillId="5" borderId="17" xfId="0" applyFont="1" applyFill="1" applyBorder="1" applyAlignment="1" applyProtection="1">
      <alignment horizontal="center" vertical="center"/>
    </xf>
    <xf numFmtId="0" fontId="7" fillId="5" borderId="18" xfId="0" applyFont="1" applyFill="1" applyBorder="1" applyAlignment="1" applyProtection="1">
      <alignment horizontal="center" vertical="center"/>
    </xf>
    <xf numFmtId="0" fontId="7" fillId="5" borderId="6" xfId="0" applyFont="1" applyFill="1" applyBorder="1" applyAlignment="1" applyProtection="1">
      <alignment vertical="center" wrapText="1"/>
    </xf>
    <xf numFmtId="0" fontId="7" fillId="5" borderId="6" xfId="0" applyFont="1" applyFill="1" applyBorder="1" applyAlignment="1" applyProtection="1">
      <alignment horizontal="left" vertical="center" wrapText="1"/>
    </xf>
    <xf numFmtId="0" fontId="15" fillId="0" borderId="0" xfId="0" applyFont="1" applyAlignment="1">
      <alignment horizontal="left" vertical="center" wrapText="1" indent="1"/>
    </xf>
    <xf numFmtId="0" fontId="14" fillId="0" borderId="0" xfId="0" applyFont="1" applyFill="1" applyBorder="1" applyAlignment="1">
      <alignment horizontal="left" vertical="center"/>
    </xf>
    <xf numFmtId="0" fontId="11" fillId="3" borderId="1" xfId="0" applyFont="1" applyFill="1" applyBorder="1" applyAlignment="1" applyProtection="1">
      <alignment vertical="center"/>
    </xf>
    <xf numFmtId="0" fontId="11" fillId="3" borderId="8"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4" borderId="19" xfId="0" applyFont="1" applyFill="1" applyBorder="1" applyAlignment="1" applyProtection="1">
      <alignment horizontal="center" vertical="center"/>
    </xf>
    <xf numFmtId="0" fontId="7" fillId="4"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5" borderId="1" xfId="0" applyFont="1" applyFill="1" applyBorder="1" applyAlignment="1" applyProtection="1">
      <alignment horizontal="center" vertical="center"/>
    </xf>
    <xf numFmtId="0" fontId="7" fillId="5" borderId="8" xfId="0" applyFont="1" applyFill="1" applyBorder="1" applyAlignment="1" applyProtection="1">
      <alignment horizontal="left"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7" fillId="5" borderId="20" xfId="0" applyFont="1" applyFill="1" applyBorder="1" applyAlignment="1" applyProtection="1">
      <alignment horizontal="center" vertical="center"/>
    </xf>
    <xf numFmtId="0" fontId="7" fillId="5" borderId="21" xfId="0" applyFont="1" applyFill="1" applyBorder="1" applyAlignment="1" applyProtection="1">
      <alignment horizontal="center" vertical="center"/>
    </xf>
    <xf numFmtId="0" fontId="19" fillId="0" borderId="0" xfId="0" applyFont="1" applyAlignment="1">
      <alignment vertical="center" wrapText="1"/>
    </xf>
    <xf numFmtId="0" fontId="20" fillId="0" borderId="0" xfId="0" applyFont="1" applyAlignment="1">
      <alignment vertical="center" wrapText="1"/>
    </xf>
    <xf numFmtId="0" fontId="7" fillId="6" borderId="0" xfId="0" applyFont="1" applyFill="1" applyAlignment="1">
      <alignment horizontal="center" vertical="center"/>
    </xf>
    <xf numFmtId="0" fontId="7" fillId="7" borderId="13" xfId="0" applyFont="1" applyFill="1" applyBorder="1" applyAlignment="1" applyProtection="1">
      <alignment horizontal="center" vertical="center"/>
    </xf>
    <xf numFmtId="0" fontId="7" fillId="7" borderId="14" xfId="0" applyFont="1" applyFill="1" applyBorder="1" applyAlignment="1" applyProtection="1">
      <alignment horizontal="center" vertical="center"/>
    </xf>
    <xf numFmtId="0" fontId="7" fillId="7" borderId="15" xfId="0" applyFont="1" applyFill="1" applyBorder="1">
      <alignment vertical="center"/>
    </xf>
    <xf numFmtId="0" fontId="7" fillId="8" borderId="17" xfId="0" applyFont="1" applyFill="1" applyBorder="1" applyAlignment="1" applyProtection="1">
      <alignment horizontal="center" vertical="center"/>
    </xf>
    <xf numFmtId="0" fontId="7" fillId="8" borderId="17" xfId="0" applyFont="1" applyFill="1" applyBorder="1" applyAlignment="1" applyProtection="1">
      <alignment horizontal="center" vertical="center" wrapText="1"/>
    </xf>
    <xf numFmtId="0" fontId="7" fillId="8" borderId="18" xfId="0" applyFont="1" applyFill="1" applyBorder="1" applyAlignment="1" applyProtection="1">
      <alignment horizontal="center" vertical="center"/>
    </xf>
    <xf numFmtId="0" fontId="7" fillId="8" borderId="6" xfId="0" applyFont="1" applyFill="1" applyBorder="1" applyAlignment="1" applyProtection="1">
      <alignment horizontal="center" vertical="center"/>
    </xf>
    <xf numFmtId="0" fontId="7" fillId="8" borderId="5" xfId="0" applyFont="1" applyFill="1" applyBorder="1" applyAlignment="1" applyProtection="1">
      <alignment horizontal="center" vertical="center"/>
    </xf>
    <xf numFmtId="0" fontId="7" fillId="7" borderId="1" xfId="0" applyFont="1" applyFill="1" applyBorder="1" applyAlignment="1">
      <alignment horizontal="center" vertical="center"/>
    </xf>
    <xf numFmtId="0" fontId="7" fillId="3" borderId="1" xfId="0" applyFont="1" applyFill="1" applyBorder="1" applyAlignment="1" applyProtection="1">
      <alignment horizontal="center" vertical="center"/>
    </xf>
    <xf numFmtId="0" fontId="7" fillId="3" borderId="1" xfId="0" applyFont="1" applyFill="1" applyBorder="1" applyAlignment="1">
      <alignment horizontal="center" vertical="center"/>
    </xf>
    <xf numFmtId="0" fontId="7" fillId="3" borderId="22" xfId="0" applyFont="1" applyFill="1" applyBorder="1" applyAlignment="1" applyProtection="1">
      <alignment horizontal="center" vertical="center"/>
    </xf>
    <xf numFmtId="0" fontId="7" fillId="3" borderId="23"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14" fillId="0" borderId="0" xfId="0" applyFont="1" applyAlignment="1">
      <alignment horizontal="center" vertical="center"/>
    </xf>
    <xf numFmtId="0" fontId="0" fillId="3" borderId="1" xfId="0" applyFill="1" applyBorder="1" applyAlignment="1">
      <alignment horizontal="center" vertical="center"/>
    </xf>
    <xf numFmtId="0" fontId="7" fillId="3" borderId="6" xfId="0" applyFont="1" applyFill="1" applyBorder="1" applyAlignment="1" applyProtection="1">
      <alignment horizontal="center" vertical="center"/>
    </xf>
    <xf numFmtId="0" fontId="7" fillId="3" borderId="24" xfId="0" applyFont="1" applyFill="1" applyBorder="1" applyAlignment="1" applyProtection="1">
      <alignment horizontal="center" vertical="center"/>
    </xf>
    <xf numFmtId="0" fontId="7" fillId="3" borderId="25" xfId="0" applyFont="1" applyFill="1" applyBorder="1" applyAlignment="1" applyProtection="1">
      <alignment horizontal="center" vertical="center"/>
    </xf>
    <xf numFmtId="0" fontId="21" fillId="3" borderId="1" xfId="0" applyFont="1" applyFill="1" applyBorder="1" applyAlignment="1">
      <alignment horizontal="center" vertical="center"/>
    </xf>
    <xf numFmtId="9" fontId="0" fillId="3" borderId="1" xfId="0" applyNumberFormat="1" applyFill="1" applyBorder="1" applyAlignment="1">
      <alignment horizontal="center" vertical="center"/>
    </xf>
    <xf numFmtId="0" fontId="7" fillId="6" borderId="0" xfId="0" applyFont="1" applyFill="1">
      <alignment vertical="center"/>
    </xf>
    <xf numFmtId="9" fontId="7" fillId="8" borderId="6" xfId="0" applyNumberFormat="1" applyFont="1" applyFill="1" applyBorder="1" applyAlignment="1" applyProtection="1">
      <alignment horizontal="center" vertical="center"/>
    </xf>
    <xf numFmtId="0" fontId="7" fillId="3" borderId="26" xfId="0" applyFont="1" applyFill="1" applyBorder="1" applyAlignment="1" applyProtection="1">
      <alignment horizontal="center" vertical="center"/>
    </xf>
    <xf numFmtId="0" fontId="7" fillId="3" borderId="27" xfId="0" applyFont="1" applyFill="1" applyBorder="1" applyAlignment="1" applyProtection="1">
      <alignment horizontal="center" vertical="center"/>
    </xf>
    <xf numFmtId="9" fontId="7" fillId="3" borderId="27" xfId="0" applyNumberFormat="1"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29" xfId="0" applyFont="1" applyFill="1" applyBorder="1" applyAlignment="1" applyProtection="1">
      <alignment horizontal="center" vertical="center"/>
    </xf>
    <xf numFmtId="0" fontId="22" fillId="0" borderId="0" xfId="0" applyFont="1" applyAlignment="1">
      <alignment horizontal="left" vertical="center" wrapText="1"/>
    </xf>
    <xf numFmtId="0" fontId="23" fillId="0" borderId="0" xfId="0" applyFont="1" applyAlignment="1">
      <alignment horizontal="right" vertical="center" wrapText="1"/>
    </xf>
    <xf numFmtId="10" fontId="23" fillId="0" borderId="0" xfId="0" applyNumberFormat="1" applyFont="1" applyAlignment="1">
      <alignment horizontal="center" vertical="center" wrapText="1"/>
    </xf>
    <xf numFmtId="0" fontId="7" fillId="8" borderId="6" xfId="0" applyFont="1" applyFill="1" applyBorder="1" applyAlignment="1" applyProtection="1">
      <alignment horizontal="center" vertical="center" wrapText="1"/>
    </xf>
    <xf numFmtId="0" fontId="24" fillId="0" borderId="0" xfId="0" applyFont="1">
      <alignment vertical="center"/>
    </xf>
    <xf numFmtId="0" fontId="0" fillId="0" borderId="0" xfId="0" applyAlignment="1">
      <alignment vertical="center" wrapText="1"/>
    </xf>
    <xf numFmtId="0" fontId="25" fillId="9" borderId="0" xfId="0" applyFont="1" applyFill="1" applyAlignment="1">
      <alignment horizontal="center" vertical="center" wrapText="1"/>
    </xf>
    <xf numFmtId="0" fontId="26" fillId="5" borderId="1" xfId="0" applyFont="1" applyFill="1" applyBorder="1" applyAlignment="1">
      <alignment vertical="center" wrapText="1"/>
    </xf>
    <xf numFmtId="0" fontId="0" fillId="0" borderId="1" xfId="0"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78740</xdr:colOff>
      <xdr:row>119</xdr:row>
      <xdr:rowOff>73025</xdr:rowOff>
    </xdr:from>
    <xdr:ext cx="4441825" cy="7799070"/>
    <xdr:pic>
      <xdr:nvPicPr>
        <xdr:cNvPr id="3" name="图片 2"/>
        <xdr:cNvPicPr/>
      </xdr:nvPicPr>
      <xdr:blipFill>
        <a:blip r:embed="rId1"/>
        <a:stretch>
          <a:fillRect/>
        </a:stretch>
      </xdr:blipFill>
      <xdr:spPr>
        <a:xfrm>
          <a:off x="7190740" y="21542375"/>
          <a:ext cx="4441825" cy="7799070"/>
        </a:xfrm>
        <a:prstGeom prst="rect">
          <a:avLst/>
        </a:prstGeom>
      </xdr:spPr>
    </xdr:pic>
    <xdr:clientData/>
  </xdr:oneCellAnchor>
  <xdr:oneCellAnchor>
    <xdr:from>
      <xdr:col>5</xdr:col>
      <xdr:colOff>93980</xdr:colOff>
      <xdr:row>68</xdr:row>
      <xdr:rowOff>165735</xdr:rowOff>
    </xdr:from>
    <xdr:ext cx="4406265" cy="8657590"/>
    <xdr:pic>
      <xdr:nvPicPr>
        <xdr:cNvPr id="4" name="图片 3"/>
        <xdr:cNvPicPr/>
      </xdr:nvPicPr>
      <xdr:blipFill>
        <a:blip r:embed="rId2"/>
        <a:stretch>
          <a:fillRect/>
        </a:stretch>
      </xdr:blipFill>
      <xdr:spPr>
        <a:xfrm>
          <a:off x="7205980" y="12891135"/>
          <a:ext cx="4406265" cy="8657590"/>
        </a:xfrm>
        <a:prstGeom prst="rect">
          <a:avLst/>
        </a:prstGeom>
      </xdr:spPr>
    </xdr:pic>
    <xdr:clientData/>
  </xdr:oneCellAnchor>
  <xdr:twoCellAnchor editAs="oneCell">
    <xdr:from>
      <xdr:col>2</xdr:col>
      <xdr:colOff>1200150</xdr:colOff>
      <xdr:row>7</xdr:row>
      <xdr:rowOff>161925</xdr:rowOff>
    </xdr:from>
    <xdr:to>
      <xdr:col>4</xdr:col>
      <xdr:colOff>57150</xdr:colOff>
      <xdr:row>14</xdr:row>
      <xdr:rowOff>9525</xdr:rowOff>
    </xdr:to>
    <xdr:pic>
      <xdr:nvPicPr>
        <xdr:cNvPr id="2" name="图片 1"/>
        <xdr:cNvPicPr>
          <a:picLocks noChangeAspect="1"/>
        </xdr:cNvPicPr>
      </xdr:nvPicPr>
      <xdr:blipFill>
        <a:blip r:embed="rId3"/>
        <a:stretch>
          <a:fillRect/>
        </a:stretch>
      </xdr:blipFill>
      <xdr:spPr>
        <a:xfrm>
          <a:off x="3473450" y="2333625"/>
          <a:ext cx="2743200" cy="10477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1019175</xdr:colOff>
      <xdr:row>7</xdr:row>
      <xdr:rowOff>161925</xdr:rowOff>
    </xdr:from>
    <xdr:to>
      <xdr:col>5</xdr:col>
      <xdr:colOff>542925</xdr:colOff>
      <xdr:row>13</xdr:row>
      <xdr:rowOff>123825</xdr:rowOff>
    </xdr:to>
    <xdr:pic>
      <xdr:nvPicPr>
        <xdr:cNvPr id="2" name="图片 1"/>
        <xdr:cNvPicPr>
          <a:picLocks noChangeAspect="1"/>
        </xdr:cNvPicPr>
      </xdr:nvPicPr>
      <xdr:blipFill>
        <a:blip r:embed="rId1"/>
        <a:stretch>
          <a:fillRect/>
        </a:stretch>
      </xdr:blipFill>
      <xdr:spPr>
        <a:xfrm>
          <a:off x="3524250" y="2286000"/>
          <a:ext cx="2743200" cy="10477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14</xdr:row>
      <xdr:rowOff>66675</xdr:rowOff>
    </xdr:from>
    <xdr:to>
      <xdr:col>15</xdr:col>
      <xdr:colOff>390525</xdr:colOff>
      <xdr:row>55</xdr:row>
      <xdr:rowOff>152400</xdr:rowOff>
    </xdr:to>
    <xdr:pic>
      <xdr:nvPicPr>
        <xdr:cNvPr id="3" name="图片 2"/>
        <xdr:cNvPicPr>
          <a:picLocks noChangeAspect="1"/>
        </xdr:cNvPicPr>
      </xdr:nvPicPr>
      <xdr:blipFill>
        <a:blip r:embed="rId1"/>
        <a:stretch>
          <a:fillRect/>
        </a:stretch>
      </xdr:blipFill>
      <xdr:spPr>
        <a:xfrm>
          <a:off x="9525" y="4406900"/>
          <a:ext cx="15954375" cy="75057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ummaryRight="0"/>
  </sheetPr>
  <dimension ref="A1:B30"/>
  <sheetViews>
    <sheetView workbookViewId="0">
      <selection activeCell="E9" sqref="E9"/>
    </sheetView>
  </sheetViews>
  <sheetFormatPr defaultColWidth="9" defaultRowHeight="13.5" customHeight="1" outlineLevelCol="1"/>
  <cols>
    <col min="1" max="1" width="78" style="141" customWidth="1"/>
  </cols>
  <sheetData>
    <row r="1" s="140" customFormat="1" ht="45" customHeight="1" spans="1:1">
      <c r="A1" s="142" t="s">
        <v>0</v>
      </c>
    </row>
    <row r="2" s="140" customFormat="1" ht="54" customHeight="1" spans="1:1">
      <c r="A2" s="143" t="s">
        <v>1</v>
      </c>
    </row>
    <row r="3" s="140" customFormat="1" ht="40" customHeight="1" spans="1:1">
      <c r="A3" s="143" t="s">
        <v>2</v>
      </c>
    </row>
    <row r="4" s="140" customFormat="1" ht="48" customHeight="1" spans="1:1">
      <c r="A4" s="143" t="s">
        <v>3</v>
      </c>
    </row>
    <row r="30" customHeight="1" spans="2:2">
      <c r="B30" s="20"/>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A13" workbookViewId="0">
      <selection activeCell="E9" sqref="E9"/>
    </sheetView>
  </sheetViews>
  <sheetFormatPr defaultColWidth="9" defaultRowHeight="14.25" outlineLevelCol="5"/>
  <cols>
    <col min="1" max="5" width="22.875" customWidth="1"/>
  </cols>
  <sheetData>
    <row r="1" ht="51.75" customHeight="1" spans="1:5">
      <c r="A1" s="12" t="s">
        <v>173</v>
      </c>
      <c r="B1" s="12"/>
      <c r="C1" s="12"/>
      <c r="D1" s="12"/>
      <c r="E1" s="12"/>
    </row>
    <row r="2" ht="24.75" customHeight="1" spans="1:5">
      <c r="A2" s="13" t="s">
        <v>174</v>
      </c>
      <c r="B2" s="14"/>
      <c r="C2" s="14"/>
      <c r="D2" s="14"/>
      <c r="E2" s="14"/>
    </row>
    <row r="3" s="11" customFormat="1" ht="36" customHeight="1" spans="1:5">
      <c r="A3" s="15" t="s">
        <v>175</v>
      </c>
      <c r="B3" s="16" t="s">
        <v>176</v>
      </c>
      <c r="C3" s="16" t="s">
        <v>177</v>
      </c>
      <c r="D3" s="16" t="s">
        <v>178</v>
      </c>
      <c r="E3" s="16" t="s">
        <v>179</v>
      </c>
    </row>
    <row r="4" s="11" customFormat="1" ht="36" customHeight="1" spans="1:5">
      <c r="A4" s="16" t="s">
        <v>180</v>
      </c>
      <c r="B4" s="15">
        <v>20</v>
      </c>
      <c r="C4" s="15">
        <v>500000</v>
      </c>
      <c r="D4" s="15">
        <v>0.0003</v>
      </c>
      <c r="E4" s="15">
        <v>150</v>
      </c>
    </row>
    <row r="5" s="11" customFormat="1" ht="36" customHeight="1" spans="1:5">
      <c r="A5" s="16" t="s">
        <v>181</v>
      </c>
      <c r="B5" s="15">
        <v>5</v>
      </c>
      <c r="C5" s="15">
        <v>100000</v>
      </c>
      <c r="D5" s="15">
        <v>0.0003</v>
      </c>
      <c r="E5" s="15">
        <v>30</v>
      </c>
    </row>
    <row r="8" spans="1:1">
      <c r="A8" t="s">
        <v>59</v>
      </c>
    </row>
    <row r="9" ht="23" customHeight="1" spans="1:1">
      <c r="A9" s="17" t="s">
        <v>182</v>
      </c>
    </row>
    <row r="10" s="11" customFormat="1" ht="21" customHeight="1" spans="1:6">
      <c r="A10" s="18"/>
      <c r="B10" s="18" t="s">
        <v>183</v>
      </c>
      <c r="C10" s="19" t="s">
        <v>184</v>
      </c>
      <c r="D10" s="19" t="s">
        <v>185</v>
      </c>
      <c r="E10" s="18" t="s">
        <v>186</v>
      </c>
      <c r="F10" s="18" t="s">
        <v>187</v>
      </c>
    </row>
    <row r="11" s="11" customFormat="1" ht="21" customHeight="1" spans="1:6">
      <c r="A11" s="18" t="s">
        <v>188</v>
      </c>
      <c r="B11" s="18" t="s">
        <v>189</v>
      </c>
      <c r="C11" s="18">
        <v>20</v>
      </c>
      <c r="D11" s="18">
        <v>500000</v>
      </c>
      <c r="E11" s="18">
        <v>0.0003</v>
      </c>
      <c r="F11" s="18">
        <v>150</v>
      </c>
    </row>
    <row r="12" s="11" customFormat="1" ht="21" customHeight="1" spans="1:6">
      <c r="A12" s="18" t="s">
        <v>190</v>
      </c>
      <c r="B12" s="18" t="s">
        <v>191</v>
      </c>
      <c r="C12" s="18">
        <v>5</v>
      </c>
      <c r="D12" s="18">
        <v>100000</v>
      </c>
      <c r="E12" s="18">
        <v>0.0003</v>
      </c>
      <c r="F12" s="18">
        <v>30</v>
      </c>
    </row>
    <row r="14" spans="1:1">
      <c r="A14" t="s">
        <v>192</v>
      </c>
    </row>
  </sheetData>
  <mergeCells count="2">
    <mergeCell ref="A1:E1"/>
    <mergeCell ref="A2:E2"/>
  </mergeCell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opLeftCell="D1" workbookViewId="0">
      <selection activeCell="E9" sqref="E9"/>
    </sheetView>
  </sheetViews>
  <sheetFormatPr defaultColWidth="9" defaultRowHeight="14.25"/>
  <cols>
    <col min="1" max="1" width="20.375" style="2" customWidth="1"/>
    <col min="2" max="2" width="33.75" style="2" customWidth="1"/>
    <col min="3" max="3" width="38.125" style="2" customWidth="1"/>
    <col min="4" max="4" width="31.625" style="2" customWidth="1"/>
    <col min="5" max="5" width="47.125" style="2" customWidth="1"/>
    <col min="6" max="6" width="22.625" style="2" customWidth="1"/>
    <col min="7" max="7" width="33.75" style="2" customWidth="1"/>
    <col min="8" max="8" width="12.875" style="2" customWidth="1"/>
    <col min="9" max="9" width="33.75" style="2" customWidth="1"/>
    <col min="10" max="10" width="9" style="2"/>
    <col min="11" max="12" width="11.5" style="2"/>
    <col min="13" max="13" width="9" style="2"/>
    <col min="14" max="14" width="10.375" style="2"/>
    <col min="15" max="15" width="9.375" style="1"/>
    <col min="16" max="16384" width="9" style="1"/>
  </cols>
  <sheetData>
    <row r="1" ht="38" customHeight="1" spans="1:1">
      <c r="A1" s="2" t="s">
        <v>136</v>
      </c>
    </row>
    <row r="2" ht="24" customHeight="1" spans="1:1">
      <c r="A2" s="2" t="s">
        <v>193</v>
      </c>
    </row>
    <row r="3" ht="18" customHeight="1" spans="1:5">
      <c r="A3" s="4" t="s">
        <v>6</v>
      </c>
      <c r="B3" s="4" t="s">
        <v>194</v>
      </c>
      <c r="C3" s="4" t="s">
        <v>195</v>
      </c>
      <c r="D3" s="4" t="s">
        <v>196</v>
      </c>
      <c r="E3" s="4" t="s">
        <v>197</v>
      </c>
    </row>
    <row r="4" ht="18" customHeight="1" spans="1:5">
      <c r="A4" s="4">
        <v>1</v>
      </c>
      <c r="B4" s="4" t="s">
        <v>198</v>
      </c>
      <c r="C4" s="144" t="s">
        <v>199</v>
      </c>
      <c r="D4" s="4" t="s">
        <v>200</v>
      </c>
      <c r="E4" s="4" t="s">
        <v>201</v>
      </c>
    </row>
    <row r="5" ht="18" customHeight="1" spans="1:5">
      <c r="A5" s="4">
        <v>2</v>
      </c>
      <c r="B5" s="4" t="s">
        <v>202</v>
      </c>
      <c r="C5" s="144" t="s">
        <v>199</v>
      </c>
      <c r="D5" s="4" t="s">
        <v>200</v>
      </c>
      <c r="E5" s="4" t="s">
        <v>201</v>
      </c>
    </row>
    <row r="7" ht="21" customHeight="1" spans="1:1">
      <c r="A7" s="2" t="s">
        <v>203</v>
      </c>
    </row>
    <row r="8" spans="1:14">
      <c r="A8" s="5" t="s">
        <v>6</v>
      </c>
      <c r="B8" s="5" t="s">
        <v>204</v>
      </c>
      <c r="C8" s="5" t="s">
        <v>205</v>
      </c>
      <c r="D8" s="5" t="s">
        <v>138</v>
      </c>
      <c r="E8" s="5" t="s">
        <v>139</v>
      </c>
      <c r="F8" s="5" t="s">
        <v>140</v>
      </c>
      <c r="G8" s="5" t="s">
        <v>206</v>
      </c>
      <c r="H8" s="5" t="s">
        <v>207</v>
      </c>
      <c r="I8" s="5" t="s">
        <v>208</v>
      </c>
      <c r="J8" s="5" t="s">
        <v>209</v>
      </c>
      <c r="K8" s="5" t="s">
        <v>210</v>
      </c>
      <c r="L8" s="5" t="s">
        <v>211</v>
      </c>
      <c r="M8" s="5" t="s">
        <v>212</v>
      </c>
      <c r="N8" s="5" t="s">
        <v>213</v>
      </c>
    </row>
    <row r="9" spans="1:14">
      <c r="A9" s="5">
        <v>1</v>
      </c>
      <c r="B9" s="5" t="s">
        <v>202</v>
      </c>
      <c r="C9" s="144" t="s">
        <v>199</v>
      </c>
      <c r="D9" s="5" t="s">
        <v>214</v>
      </c>
      <c r="E9" s="5" t="s">
        <v>215</v>
      </c>
      <c r="F9" s="5" t="s">
        <v>156</v>
      </c>
      <c r="G9" s="6" t="s">
        <v>216</v>
      </c>
      <c r="H9" s="6" t="s">
        <v>216</v>
      </c>
      <c r="I9" s="5" t="s">
        <v>217</v>
      </c>
      <c r="J9" s="5" t="s">
        <v>218</v>
      </c>
      <c r="K9" s="8">
        <v>53648</v>
      </c>
      <c r="L9" s="8">
        <v>53648</v>
      </c>
      <c r="M9" s="5" t="s">
        <v>219</v>
      </c>
      <c r="N9" s="8">
        <v>3433.5</v>
      </c>
    </row>
    <row r="10" spans="1:14">
      <c r="A10" s="5">
        <v>2</v>
      </c>
      <c r="B10" s="5" t="s">
        <v>202</v>
      </c>
      <c r="C10" s="144" t="s">
        <v>199</v>
      </c>
      <c r="D10" s="5" t="s">
        <v>214</v>
      </c>
      <c r="E10" s="5" t="s">
        <v>220</v>
      </c>
      <c r="F10" s="5" t="s">
        <v>156</v>
      </c>
      <c r="G10" s="6" t="s">
        <v>216</v>
      </c>
      <c r="H10" s="6" t="s">
        <v>216</v>
      </c>
      <c r="I10" s="5" t="s">
        <v>217</v>
      </c>
      <c r="J10" s="5" t="s">
        <v>218</v>
      </c>
      <c r="K10" s="8">
        <v>53648</v>
      </c>
      <c r="L10" s="8">
        <v>53648</v>
      </c>
      <c r="M10" s="5" t="s">
        <v>221</v>
      </c>
      <c r="N10" s="8">
        <v>1072.96</v>
      </c>
    </row>
    <row r="11" spans="1:14">
      <c r="A11" s="5">
        <v>3</v>
      </c>
      <c r="B11" s="4" t="s">
        <v>198</v>
      </c>
      <c r="C11" s="144" t="s">
        <v>199</v>
      </c>
      <c r="D11" s="5" t="s">
        <v>222</v>
      </c>
      <c r="E11" s="5" t="s">
        <v>223</v>
      </c>
      <c r="F11" s="5" t="s">
        <v>156</v>
      </c>
      <c r="G11" s="6" t="s">
        <v>216</v>
      </c>
      <c r="H11" s="6" t="s">
        <v>216</v>
      </c>
      <c r="I11" s="5" t="s">
        <v>217</v>
      </c>
      <c r="J11" s="5" t="s">
        <v>218</v>
      </c>
      <c r="K11" s="8">
        <v>53648</v>
      </c>
      <c r="L11" s="8">
        <v>53648</v>
      </c>
      <c r="M11" s="5" t="s">
        <v>224</v>
      </c>
      <c r="N11" s="8">
        <v>268.24</v>
      </c>
    </row>
    <row r="12" spans="1:14">
      <c r="A12" s="5">
        <v>4</v>
      </c>
      <c r="B12" s="4" t="s">
        <v>198</v>
      </c>
      <c r="C12" s="144" t="s">
        <v>199</v>
      </c>
      <c r="D12" s="5" t="s">
        <v>222</v>
      </c>
      <c r="E12" s="5" t="s">
        <v>225</v>
      </c>
      <c r="F12" s="5" t="s">
        <v>156</v>
      </c>
      <c r="G12" s="6" t="s">
        <v>216</v>
      </c>
      <c r="H12" s="6" t="s">
        <v>216</v>
      </c>
      <c r="I12" s="5" t="s">
        <v>217</v>
      </c>
      <c r="J12" s="5" t="s">
        <v>218</v>
      </c>
      <c r="K12" s="8">
        <v>53648</v>
      </c>
      <c r="L12" s="8">
        <v>53648</v>
      </c>
      <c r="M12" s="5" t="s">
        <v>224</v>
      </c>
      <c r="N12" s="8">
        <v>268.24</v>
      </c>
    </row>
    <row r="13" spans="1:14">
      <c r="A13" s="5">
        <v>5</v>
      </c>
      <c r="B13" s="4" t="s">
        <v>198</v>
      </c>
      <c r="C13" s="144" t="s">
        <v>199</v>
      </c>
      <c r="D13" s="5" t="s">
        <v>226</v>
      </c>
      <c r="E13" s="5" t="s">
        <v>227</v>
      </c>
      <c r="F13" s="5" t="s">
        <v>156</v>
      </c>
      <c r="G13" s="6" t="s">
        <v>216</v>
      </c>
      <c r="H13" s="6" t="s">
        <v>216</v>
      </c>
      <c r="I13" s="5" t="s">
        <v>217</v>
      </c>
      <c r="J13" s="5" t="s">
        <v>218</v>
      </c>
      <c r="K13" s="8">
        <v>53648</v>
      </c>
      <c r="L13" s="8">
        <v>53648</v>
      </c>
      <c r="M13" s="5" t="s">
        <v>228</v>
      </c>
      <c r="N13" s="8">
        <v>8583.68</v>
      </c>
    </row>
    <row r="14" spans="1:14">
      <c r="A14" s="5">
        <v>6</v>
      </c>
      <c r="B14" s="4" t="s">
        <v>198</v>
      </c>
      <c r="C14" s="144" t="s">
        <v>199</v>
      </c>
      <c r="D14" s="5" t="s">
        <v>226</v>
      </c>
      <c r="E14" s="5" t="s">
        <v>229</v>
      </c>
      <c r="F14" s="5" t="s">
        <v>156</v>
      </c>
      <c r="G14" s="6" t="s">
        <v>216</v>
      </c>
      <c r="H14" s="6" t="s">
        <v>216</v>
      </c>
      <c r="I14" s="5" t="s">
        <v>217</v>
      </c>
      <c r="J14" s="5" t="s">
        <v>218</v>
      </c>
      <c r="K14" s="8">
        <v>53648</v>
      </c>
      <c r="L14" s="8">
        <v>53648</v>
      </c>
      <c r="M14" s="5" t="s">
        <v>230</v>
      </c>
      <c r="N14" s="8">
        <v>4291.84</v>
      </c>
    </row>
    <row r="15" spans="1:14">
      <c r="A15" s="5">
        <v>7</v>
      </c>
      <c r="B15" s="4" t="s">
        <v>198</v>
      </c>
      <c r="C15" s="144" t="s">
        <v>199</v>
      </c>
      <c r="D15" s="5" t="s">
        <v>231</v>
      </c>
      <c r="E15" s="5" t="s">
        <v>232</v>
      </c>
      <c r="F15" s="5" t="s">
        <v>156</v>
      </c>
      <c r="G15" s="6" t="s">
        <v>216</v>
      </c>
      <c r="H15" s="6" t="s">
        <v>216</v>
      </c>
      <c r="I15" s="5" t="s">
        <v>217</v>
      </c>
      <c r="J15" s="5" t="s">
        <v>218</v>
      </c>
      <c r="K15" s="8">
        <v>53648</v>
      </c>
      <c r="L15" s="8">
        <v>53648</v>
      </c>
      <c r="M15" s="5" t="s">
        <v>233</v>
      </c>
      <c r="N15" s="8">
        <v>107.24</v>
      </c>
    </row>
    <row r="16" spans="1:14">
      <c r="A16" s="4" t="s">
        <v>234</v>
      </c>
      <c r="B16" s="4" t="s">
        <v>235</v>
      </c>
      <c r="C16" s="4" t="s">
        <v>235</v>
      </c>
      <c r="D16" s="4" t="s">
        <v>235</v>
      </c>
      <c r="E16" s="4" t="s">
        <v>235</v>
      </c>
      <c r="F16" s="4" t="s">
        <v>235</v>
      </c>
      <c r="G16" s="4" t="s">
        <v>235</v>
      </c>
      <c r="H16" s="4" t="s">
        <v>235</v>
      </c>
      <c r="I16" s="4" t="s">
        <v>235</v>
      </c>
      <c r="J16" s="4" t="s">
        <v>235</v>
      </c>
      <c r="K16" s="4" t="s">
        <v>235</v>
      </c>
      <c r="L16" s="4" t="s">
        <v>235</v>
      </c>
      <c r="M16" s="4" t="s">
        <v>235</v>
      </c>
      <c r="N16" s="4">
        <f>SUM(N9:N15)</f>
        <v>18025.7</v>
      </c>
    </row>
    <row r="19" ht="22" customHeight="1" spans="1:9">
      <c r="A19" s="7" t="s">
        <v>236</v>
      </c>
      <c r="B19" s="7"/>
      <c r="C19" s="7"/>
      <c r="D19" s="7"/>
      <c r="E19" s="7"/>
      <c r="F19" s="7"/>
      <c r="G19" s="7"/>
      <c r="H19" s="7"/>
      <c r="I19" s="7"/>
    </row>
    <row r="20" spans="1:9">
      <c r="A20" s="4" t="s">
        <v>6</v>
      </c>
      <c r="B20" s="4" t="s">
        <v>237</v>
      </c>
      <c r="C20" s="4" t="s">
        <v>238</v>
      </c>
      <c r="D20" s="4" t="s">
        <v>139</v>
      </c>
      <c r="E20" s="4" t="s">
        <v>12</v>
      </c>
      <c r="F20" s="4" t="s">
        <v>239</v>
      </c>
      <c r="G20" s="4" t="s">
        <v>240</v>
      </c>
      <c r="H20" s="4" t="s">
        <v>241</v>
      </c>
      <c r="I20" s="4" t="s">
        <v>242</v>
      </c>
    </row>
    <row r="21" spans="1:9">
      <c r="A21" s="4">
        <v>1</v>
      </c>
      <c r="B21" s="144" t="s">
        <v>243</v>
      </c>
      <c r="C21" s="5" t="s">
        <v>214</v>
      </c>
      <c r="D21" s="5" t="s">
        <v>215</v>
      </c>
      <c r="E21" s="8">
        <v>3433.5</v>
      </c>
      <c r="F21" s="9">
        <v>45017</v>
      </c>
      <c r="G21" s="9">
        <v>45046</v>
      </c>
      <c r="H21" s="9">
        <v>45033</v>
      </c>
      <c r="I21" s="4" t="s">
        <v>200</v>
      </c>
    </row>
    <row r="22" spans="1:9">
      <c r="A22" s="4">
        <v>2</v>
      </c>
      <c r="B22" s="144" t="s">
        <v>243</v>
      </c>
      <c r="C22" s="5" t="s">
        <v>214</v>
      </c>
      <c r="D22" s="5" t="s">
        <v>220</v>
      </c>
      <c r="E22" s="8">
        <v>1072.96</v>
      </c>
      <c r="F22" s="9">
        <v>45017</v>
      </c>
      <c r="G22" s="9">
        <v>45046</v>
      </c>
      <c r="H22" s="9">
        <v>45033</v>
      </c>
      <c r="I22" s="4" t="s">
        <v>200</v>
      </c>
    </row>
    <row r="23" spans="1:9">
      <c r="A23" s="4">
        <v>3</v>
      </c>
      <c r="B23" s="144" t="s">
        <v>243</v>
      </c>
      <c r="C23" s="5" t="s">
        <v>222</v>
      </c>
      <c r="D23" s="5" t="s">
        <v>223</v>
      </c>
      <c r="E23" s="8">
        <v>268.24</v>
      </c>
      <c r="F23" s="9">
        <v>45017</v>
      </c>
      <c r="G23" s="9">
        <v>45046</v>
      </c>
      <c r="H23" s="9">
        <v>45033</v>
      </c>
      <c r="I23" s="4" t="s">
        <v>200</v>
      </c>
    </row>
    <row r="24" spans="1:9">
      <c r="A24" s="4">
        <v>4</v>
      </c>
      <c r="B24" s="144" t="s">
        <v>243</v>
      </c>
      <c r="C24" s="5" t="s">
        <v>222</v>
      </c>
      <c r="D24" s="5" t="s">
        <v>225</v>
      </c>
      <c r="E24" s="8">
        <v>268.24</v>
      </c>
      <c r="F24" s="9">
        <v>45017</v>
      </c>
      <c r="G24" s="9">
        <v>45046</v>
      </c>
      <c r="H24" s="9">
        <v>45033</v>
      </c>
      <c r="I24" s="4" t="s">
        <v>200</v>
      </c>
    </row>
    <row r="25" spans="1:9">
      <c r="A25" s="4">
        <v>5</v>
      </c>
      <c r="B25" s="144" t="s">
        <v>243</v>
      </c>
      <c r="C25" s="5" t="s">
        <v>226</v>
      </c>
      <c r="D25" s="5" t="s">
        <v>227</v>
      </c>
      <c r="E25" s="8">
        <v>8583.68</v>
      </c>
      <c r="F25" s="9">
        <v>45017</v>
      </c>
      <c r="G25" s="9">
        <v>45046</v>
      </c>
      <c r="H25" s="9">
        <v>45033</v>
      </c>
      <c r="I25" s="4" t="s">
        <v>200</v>
      </c>
    </row>
    <row r="26" spans="1:9">
      <c r="A26" s="4">
        <v>6</v>
      </c>
      <c r="B26" s="144" t="s">
        <v>243</v>
      </c>
      <c r="C26" s="5" t="s">
        <v>226</v>
      </c>
      <c r="D26" s="5" t="s">
        <v>229</v>
      </c>
      <c r="E26" s="8">
        <v>4291.84</v>
      </c>
      <c r="F26" s="9">
        <v>45017</v>
      </c>
      <c r="G26" s="9">
        <v>45046</v>
      </c>
      <c r="H26" s="9">
        <v>45033</v>
      </c>
      <c r="I26" s="4" t="s">
        <v>200</v>
      </c>
    </row>
    <row r="27" spans="1:9">
      <c r="A27" s="4">
        <v>7</v>
      </c>
      <c r="B27" s="144" t="s">
        <v>243</v>
      </c>
      <c r="C27" s="5" t="s">
        <v>231</v>
      </c>
      <c r="D27" s="5" t="s">
        <v>232</v>
      </c>
      <c r="E27" s="8">
        <v>107.24</v>
      </c>
      <c r="F27" s="9">
        <v>45017</v>
      </c>
      <c r="G27" s="9">
        <v>45046</v>
      </c>
      <c r="H27" s="9">
        <v>45033</v>
      </c>
      <c r="I27" s="4" t="s">
        <v>200</v>
      </c>
    </row>
    <row r="29" spans="1:1">
      <c r="A29" s="2" t="s">
        <v>244</v>
      </c>
    </row>
    <row r="30" spans="1:7">
      <c r="A30" s="4" t="s">
        <v>6</v>
      </c>
      <c r="B30" s="4" t="s">
        <v>245</v>
      </c>
      <c r="C30" s="4" t="s">
        <v>246</v>
      </c>
      <c r="D30" s="4" t="s">
        <v>247</v>
      </c>
      <c r="E30" s="4" t="s">
        <v>248</v>
      </c>
      <c r="F30" s="4" t="s">
        <v>249</v>
      </c>
      <c r="G30" s="4" t="s">
        <v>242</v>
      </c>
    </row>
    <row r="31" spans="1:7">
      <c r="A31" s="4">
        <v>1</v>
      </c>
      <c r="B31" s="144" t="s">
        <v>250</v>
      </c>
      <c r="C31" s="4" t="s">
        <v>251</v>
      </c>
      <c r="D31" s="4" t="s">
        <v>252</v>
      </c>
      <c r="E31" s="144" t="s">
        <v>253</v>
      </c>
      <c r="F31" s="4" t="s">
        <v>136</v>
      </c>
      <c r="G31" s="4" t="s">
        <v>200</v>
      </c>
    </row>
  </sheetData>
  <mergeCells count="3">
    <mergeCell ref="A2:E2"/>
    <mergeCell ref="A7:N7"/>
    <mergeCell ref="A19:I1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opLeftCell="D8" workbookViewId="0">
      <selection activeCell="E9" sqref="E9"/>
    </sheetView>
  </sheetViews>
  <sheetFormatPr defaultColWidth="9" defaultRowHeight="14.25"/>
  <cols>
    <col min="1" max="1" width="20.375" style="2" customWidth="1"/>
    <col min="2" max="2" width="33.75" style="2" customWidth="1"/>
    <col min="3" max="3" width="38.125" style="2" customWidth="1"/>
    <col min="4" max="4" width="31.625" style="2" customWidth="1"/>
    <col min="5" max="5" width="47.125" style="2" customWidth="1"/>
    <col min="6" max="6" width="22.625" style="2" customWidth="1"/>
    <col min="7" max="7" width="33.75" style="2" customWidth="1"/>
    <col min="8" max="8" width="12.875" style="2" customWidth="1"/>
    <col min="9" max="9" width="33.75" style="2" customWidth="1"/>
    <col min="10" max="10" width="9" style="2"/>
    <col min="11" max="12" width="11.5" style="2"/>
    <col min="13" max="13" width="9" style="2"/>
    <col min="14" max="14" width="10.375" style="2"/>
    <col min="15" max="15" width="9.375" style="1"/>
    <col min="16" max="16384" width="9" style="1"/>
  </cols>
  <sheetData>
    <row r="1" s="1" customFormat="1" ht="38" customHeight="1" spans="1:14">
      <c r="A1" s="3" t="s">
        <v>254</v>
      </c>
      <c r="B1" s="2"/>
      <c r="C1" s="2"/>
      <c r="D1" s="2"/>
      <c r="E1" s="2"/>
      <c r="F1" s="2"/>
      <c r="G1" s="2"/>
      <c r="H1" s="2"/>
      <c r="I1" s="2"/>
      <c r="J1" s="2"/>
      <c r="K1" s="2"/>
      <c r="L1" s="2"/>
      <c r="M1" s="2"/>
      <c r="N1" s="2"/>
    </row>
    <row r="2" s="1" customFormat="1" ht="24" customHeight="1" spans="1:14">
      <c r="A2" s="2" t="s">
        <v>193</v>
      </c>
      <c r="B2" s="2"/>
      <c r="C2" s="2"/>
      <c r="D2" s="2"/>
      <c r="E2" s="2"/>
      <c r="F2" s="2"/>
      <c r="G2" s="2"/>
      <c r="H2" s="2"/>
      <c r="I2" s="2"/>
      <c r="J2" s="2"/>
      <c r="K2" s="2"/>
      <c r="L2" s="2"/>
      <c r="M2" s="2"/>
      <c r="N2" s="2"/>
    </row>
    <row r="3" s="1" customFormat="1" ht="18" customHeight="1" spans="1:14">
      <c r="A3" s="4" t="s">
        <v>6</v>
      </c>
      <c r="B3" s="4" t="s">
        <v>194</v>
      </c>
      <c r="C3" s="4" t="s">
        <v>195</v>
      </c>
      <c r="D3" s="4" t="s">
        <v>196</v>
      </c>
      <c r="E3" s="4" t="s">
        <v>197</v>
      </c>
      <c r="F3" s="2"/>
      <c r="G3" s="2"/>
      <c r="H3" s="2"/>
      <c r="I3" s="2"/>
      <c r="J3" s="2"/>
      <c r="K3" s="2"/>
      <c r="L3" s="2"/>
      <c r="M3" s="2"/>
      <c r="N3" s="2"/>
    </row>
    <row r="4" s="1" customFormat="1" ht="18" customHeight="1" spans="1:14">
      <c r="A4" s="4">
        <v>1</v>
      </c>
      <c r="B4" s="4" t="s">
        <v>198</v>
      </c>
      <c r="C4" s="144" t="s">
        <v>199</v>
      </c>
      <c r="D4" s="4" t="s">
        <v>200</v>
      </c>
      <c r="E4" s="4" t="s">
        <v>201</v>
      </c>
      <c r="F4" s="2"/>
      <c r="G4" s="2"/>
      <c r="H4" s="2"/>
      <c r="I4" s="2"/>
      <c r="J4" s="2"/>
      <c r="K4" s="2"/>
      <c r="L4" s="2"/>
      <c r="M4" s="2"/>
      <c r="N4" s="2"/>
    </row>
    <row r="5" s="1" customFormat="1" ht="18" customHeight="1" spans="1:14">
      <c r="A5" s="4">
        <v>2</v>
      </c>
      <c r="B5" s="4" t="s">
        <v>202</v>
      </c>
      <c r="C5" s="144" t="s">
        <v>199</v>
      </c>
      <c r="D5" s="4" t="s">
        <v>200</v>
      </c>
      <c r="E5" s="4" t="s">
        <v>201</v>
      </c>
      <c r="F5" s="2"/>
      <c r="G5" s="2"/>
      <c r="H5" s="2"/>
      <c r="I5" s="2"/>
      <c r="J5" s="2"/>
      <c r="K5" s="2"/>
      <c r="L5" s="2"/>
      <c r="M5" s="2"/>
      <c r="N5" s="2"/>
    </row>
    <row r="6" s="1" customFormat="1" spans="1:14">
      <c r="A6" s="2"/>
      <c r="B6" s="2"/>
      <c r="C6" s="2"/>
      <c r="D6" s="2"/>
      <c r="E6" s="2"/>
      <c r="F6" s="2"/>
      <c r="G6" s="2"/>
      <c r="H6" s="2"/>
      <c r="I6" s="2"/>
      <c r="J6" s="2"/>
      <c r="K6" s="2"/>
      <c r="L6" s="2"/>
      <c r="M6" s="2"/>
      <c r="N6" s="2"/>
    </row>
    <row r="7" s="1" customFormat="1" ht="21" customHeight="1" spans="1:14">
      <c r="A7" s="2" t="s">
        <v>203</v>
      </c>
      <c r="B7" s="2"/>
      <c r="C7" s="2"/>
      <c r="D7" s="2"/>
      <c r="E7" s="2"/>
      <c r="F7" s="2"/>
      <c r="G7" s="2"/>
      <c r="H7" s="2"/>
      <c r="I7" s="2"/>
      <c r="J7" s="2"/>
      <c r="K7" s="2"/>
      <c r="L7" s="2"/>
      <c r="M7" s="2"/>
      <c r="N7" s="2"/>
    </row>
    <row r="8" s="1" customFormat="1" spans="1:14">
      <c r="A8" s="5" t="s">
        <v>6</v>
      </c>
      <c r="B8" s="5" t="s">
        <v>204</v>
      </c>
      <c r="C8" s="5" t="s">
        <v>205</v>
      </c>
      <c r="D8" s="5" t="s">
        <v>138</v>
      </c>
      <c r="E8" s="5" t="s">
        <v>139</v>
      </c>
      <c r="F8" s="5" t="s">
        <v>140</v>
      </c>
      <c r="G8" s="5" t="s">
        <v>206</v>
      </c>
      <c r="H8" s="5" t="s">
        <v>207</v>
      </c>
      <c r="I8" s="5" t="s">
        <v>208</v>
      </c>
      <c r="J8" s="5" t="s">
        <v>209</v>
      </c>
      <c r="K8" s="5" t="s">
        <v>210</v>
      </c>
      <c r="L8" s="5" t="s">
        <v>211</v>
      </c>
      <c r="M8" s="5" t="s">
        <v>212</v>
      </c>
      <c r="N8" s="5" t="s">
        <v>213</v>
      </c>
    </row>
    <row r="9" s="1" customFormat="1" spans="1:14">
      <c r="A9" s="5">
        <v>1</v>
      </c>
      <c r="B9" s="5" t="s">
        <v>202</v>
      </c>
      <c r="C9" s="144" t="s">
        <v>199</v>
      </c>
      <c r="D9" s="5" t="s">
        <v>214</v>
      </c>
      <c r="E9" s="5" t="s">
        <v>215</v>
      </c>
      <c r="F9" s="5" t="s">
        <v>156</v>
      </c>
      <c r="G9" s="6" t="s">
        <v>216</v>
      </c>
      <c r="H9" s="6" t="s">
        <v>216</v>
      </c>
      <c r="I9" s="5" t="s">
        <v>217</v>
      </c>
      <c r="J9" s="5" t="s">
        <v>218</v>
      </c>
      <c r="K9" s="8">
        <v>53648</v>
      </c>
      <c r="L9" s="8">
        <v>53648</v>
      </c>
      <c r="M9" s="5" t="s">
        <v>219</v>
      </c>
      <c r="N9" s="8">
        <v>3433.5</v>
      </c>
    </row>
    <row r="10" s="1" customFormat="1" spans="1:14">
      <c r="A10" s="5">
        <v>2</v>
      </c>
      <c r="B10" s="5" t="s">
        <v>202</v>
      </c>
      <c r="C10" s="144" t="s">
        <v>199</v>
      </c>
      <c r="D10" s="5" t="s">
        <v>214</v>
      </c>
      <c r="E10" s="5" t="s">
        <v>220</v>
      </c>
      <c r="F10" s="5" t="s">
        <v>156</v>
      </c>
      <c r="G10" s="6" t="s">
        <v>216</v>
      </c>
      <c r="H10" s="6" t="s">
        <v>216</v>
      </c>
      <c r="I10" s="5" t="s">
        <v>217</v>
      </c>
      <c r="J10" s="5" t="s">
        <v>218</v>
      </c>
      <c r="K10" s="8">
        <v>53648</v>
      </c>
      <c r="L10" s="8">
        <v>53648</v>
      </c>
      <c r="M10" s="5" t="s">
        <v>221</v>
      </c>
      <c r="N10" s="8">
        <v>1072.96</v>
      </c>
    </row>
    <row r="11" s="1" customFormat="1" spans="1:14">
      <c r="A11" s="5">
        <v>3</v>
      </c>
      <c r="B11" s="4" t="s">
        <v>198</v>
      </c>
      <c r="C11" s="144" t="s">
        <v>199</v>
      </c>
      <c r="D11" s="5" t="s">
        <v>222</v>
      </c>
      <c r="E11" s="5" t="s">
        <v>223</v>
      </c>
      <c r="F11" s="5" t="s">
        <v>156</v>
      </c>
      <c r="G11" s="6" t="s">
        <v>216</v>
      </c>
      <c r="H11" s="6" t="s">
        <v>216</v>
      </c>
      <c r="I11" s="5" t="s">
        <v>217</v>
      </c>
      <c r="J11" s="5" t="s">
        <v>218</v>
      </c>
      <c r="K11" s="8">
        <v>53648</v>
      </c>
      <c r="L11" s="8">
        <v>53648</v>
      </c>
      <c r="M11" s="5" t="s">
        <v>224</v>
      </c>
      <c r="N11" s="8">
        <v>268.24</v>
      </c>
    </row>
    <row r="12" s="1" customFormat="1" spans="1:14">
      <c r="A12" s="5">
        <v>4</v>
      </c>
      <c r="B12" s="4" t="s">
        <v>198</v>
      </c>
      <c r="C12" s="144" t="s">
        <v>199</v>
      </c>
      <c r="D12" s="5" t="s">
        <v>222</v>
      </c>
      <c r="E12" s="5" t="s">
        <v>225</v>
      </c>
      <c r="F12" s="5" t="s">
        <v>156</v>
      </c>
      <c r="G12" s="6" t="s">
        <v>216</v>
      </c>
      <c r="H12" s="6" t="s">
        <v>216</v>
      </c>
      <c r="I12" s="5" t="s">
        <v>217</v>
      </c>
      <c r="J12" s="5" t="s">
        <v>218</v>
      </c>
      <c r="K12" s="8">
        <v>53648</v>
      </c>
      <c r="L12" s="8">
        <v>53648</v>
      </c>
      <c r="M12" s="5" t="s">
        <v>224</v>
      </c>
      <c r="N12" s="8">
        <v>268.24</v>
      </c>
    </row>
    <row r="13" s="1" customFormat="1" spans="1:14">
      <c r="A13" s="5">
        <v>5</v>
      </c>
      <c r="B13" s="4" t="s">
        <v>198</v>
      </c>
      <c r="C13" s="144" t="s">
        <v>199</v>
      </c>
      <c r="D13" s="5" t="s">
        <v>226</v>
      </c>
      <c r="E13" s="5" t="s">
        <v>227</v>
      </c>
      <c r="F13" s="5" t="s">
        <v>156</v>
      </c>
      <c r="G13" s="6" t="s">
        <v>216</v>
      </c>
      <c r="H13" s="6" t="s">
        <v>216</v>
      </c>
      <c r="I13" s="5" t="s">
        <v>217</v>
      </c>
      <c r="J13" s="5" t="s">
        <v>218</v>
      </c>
      <c r="K13" s="8">
        <v>53648</v>
      </c>
      <c r="L13" s="8">
        <v>53648</v>
      </c>
      <c r="M13" s="5" t="s">
        <v>228</v>
      </c>
      <c r="N13" s="8">
        <v>8583.68</v>
      </c>
    </row>
    <row r="14" s="1" customFormat="1" spans="1:14">
      <c r="A14" s="5">
        <v>6</v>
      </c>
      <c r="B14" s="4" t="s">
        <v>198</v>
      </c>
      <c r="C14" s="144" t="s">
        <v>199</v>
      </c>
      <c r="D14" s="5" t="s">
        <v>226</v>
      </c>
      <c r="E14" s="5" t="s">
        <v>229</v>
      </c>
      <c r="F14" s="5" t="s">
        <v>156</v>
      </c>
      <c r="G14" s="6" t="s">
        <v>216</v>
      </c>
      <c r="H14" s="6" t="s">
        <v>216</v>
      </c>
      <c r="I14" s="5" t="s">
        <v>217</v>
      </c>
      <c r="J14" s="5" t="s">
        <v>218</v>
      </c>
      <c r="K14" s="8">
        <v>53648</v>
      </c>
      <c r="L14" s="8">
        <v>53648</v>
      </c>
      <c r="M14" s="5" t="s">
        <v>230</v>
      </c>
      <c r="N14" s="8">
        <v>4291.84</v>
      </c>
    </row>
    <row r="15" s="1" customFormat="1" spans="1:14">
      <c r="A15" s="5">
        <v>7</v>
      </c>
      <c r="B15" s="4" t="s">
        <v>198</v>
      </c>
      <c r="C15" s="144" t="s">
        <v>199</v>
      </c>
      <c r="D15" s="5" t="s">
        <v>231</v>
      </c>
      <c r="E15" s="5" t="s">
        <v>232</v>
      </c>
      <c r="F15" s="5" t="s">
        <v>156</v>
      </c>
      <c r="G15" s="6" t="s">
        <v>216</v>
      </c>
      <c r="H15" s="6" t="s">
        <v>216</v>
      </c>
      <c r="I15" s="5" t="s">
        <v>217</v>
      </c>
      <c r="J15" s="5" t="s">
        <v>218</v>
      </c>
      <c r="K15" s="8">
        <v>53648</v>
      </c>
      <c r="L15" s="8">
        <v>53648</v>
      </c>
      <c r="M15" s="5" t="s">
        <v>233</v>
      </c>
      <c r="N15" s="8">
        <v>107.24</v>
      </c>
    </row>
    <row r="16" s="1" customFormat="1" spans="1:14">
      <c r="A16" s="4" t="s">
        <v>234</v>
      </c>
      <c r="B16" s="4" t="s">
        <v>235</v>
      </c>
      <c r="C16" s="4" t="s">
        <v>235</v>
      </c>
      <c r="D16" s="4" t="s">
        <v>235</v>
      </c>
      <c r="E16" s="4" t="s">
        <v>235</v>
      </c>
      <c r="F16" s="4" t="s">
        <v>235</v>
      </c>
      <c r="G16" s="4" t="s">
        <v>235</v>
      </c>
      <c r="H16" s="4" t="s">
        <v>235</v>
      </c>
      <c r="I16" s="4" t="s">
        <v>235</v>
      </c>
      <c r="J16" s="4" t="s">
        <v>235</v>
      </c>
      <c r="K16" s="4" t="s">
        <v>235</v>
      </c>
      <c r="L16" s="4" t="s">
        <v>235</v>
      </c>
      <c r="M16" s="4" t="s">
        <v>235</v>
      </c>
      <c r="N16" s="4">
        <f>SUM(N9:N15)</f>
        <v>18025.7</v>
      </c>
    </row>
    <row r="17" s="1" customFormat="1" spans="1:14">
      <c r="A17" s="2"/>
      <c r="B17" s="2"/>
      <c r="C17" s="2"/>
      <c r="D17" s="2"/>
      <c r="E17" s="2"/>
      <c r="F17" s="2"/>
      <c r="G17" s="2"/>
      <c r="H17" s="2"/>
      <c r="I17" s="2"/>
      <c r="J17" s="2"/>
      <c r="K17" s="2"/>
      <c r="L17" s="2"/>
      <c r="M17" s="2"/>
      <c r="N17" s="2"/>
    </row>
    <row r="18" s="1" customFormat="1" spans="1:14">
      <c r="A18" s="2"/>
      <c r="B18" s="2"/>
      <c r="C18" s="2"/>
      <c r="D18" s="2"/>
      <c r="E18" s="2"/>
      <c r="F18" s="2"/>
      <c r="G18" s="2"/>
      <c r="H18" s="2"/>
      <c r="I18" s="2"/>
      <c r="J18" s="2"/>
      <c r="K18" s="2"/>
      <c r="L18" s="2"/>
      <c r="M18" s="2"/>
      <c r="N18" s="2"/>
    </row>
    <row r="19" s="1" customFormat="1" ht="22" customHeight="1" spans="1:14">
      <c r="A19" s="7" t="s">
        <v>236</v>
      </c>
      <c r="B19" s="7"/>
      <c r="C19" s="7"/>
      <c r="D19" s="7"/>
      <c r="E19" s="7"/>
      <c r="F19" s="7"/>
      <c r="G19" s="7"/>
      <c r="H19" s="7"/>
      <c r="I19" s="7"/>
      <c r="J19" s="2"/>
      <c r="K19" s="2"/>
      <c r="L19" s="2"/>
      <c r="M19" s="2"/>
      <c r="N19" s="2"/>
    </row>
    <row r="20" s="1" customFormat="1" spans="1:14">
      <c r="A20" s="4" t="s">
        <v>6</v>
      </c>
      <c r="B20" s="4" t="s">
        <v>237</v>
      </c>
      <c r="C20" s="4" t="s">
        <v>138</v>
      </c>
      <c r="D20" s="4" t="s">
        <v>139</v>
      </c>
      <c r="E20" s="4" t="s">
        <v>12</v>
      </c>
      <c r="F20" s="4" t="s">
        <v>239</v>
      </c>
      <c r="G20" s="4" t="s">
        <v>240</v>
      </c>
      <c r="H20" s="4" t="s">
        <v>241</v>
      </c>
      <c r="I20" s="4" t="s">
        <v>242</v>
      </c>
      <c r="J20" s="2"/>
      <c r="K20" s="2"/>
      <c r="L20" s="2"/>
      <c r="M20" s="2"/>
      <c r="N20" s="2"/>
    </row>
    <row r="21" s="1" customFormat="1" spans="1:14">
      <c r="A21" s="4">
        <v>1</v>
      </c>
      <c r="B21" s="144" t="s">
        <v>243</v>
      </c>
      <c r="C21" s="5" t="s">
        <v>214</v>
      </c>
      <c r="D21" s="5" t="s">
        <v>215</v>
      </c>
      <c r="E21" s="8">
        <v>3433.5</v>
      </c>
      <c r="F21" s="9">
        <v>45017</v>
      </c>
      <c r="G21" s="9">
        <v>45046</v>
      </c>
      <c r="H21" s="9">
        <v>45033</v>
      </c>
      <c r="I21" s="4" t="s">
        <v>200</v>
      </c>
      <c r="J21" s="2"/>
      <c r="K21" s="2"/>
      <c r="L21" s="2"/>
      <c r="M21" s="2"/>
      <c r="N21" s="2"/>
    </row>
    <row r="22" s="1" customFormat="1" spans="1:14">
      <c r="A22" s="4">
        <v>2</v>
      </c>
      <c r="B22" s="144" t="s">
        <v>243</v>
      </c>
      <c r="C22" s="5" t="s">
        <v>214</v>
      </c>
      <c r="D22" s="5" t="s">
        <v>220</v>
      </c>
      <c r="E22" s="8">
        <v>1072.96</v>
      </c>
      <c r="F22" s="9">
        <v>45017</v>
      </c>
      <c r="G22" s="9">
        <v>45046</v>
      </c>
      <c r="H22" s="9">
        <v>45033</v>
      </c>
      <c r="I22" s="4" t="s">
        <v>200</v>
      </c>
      <c r="J22" s="2"/>
      <c r="K22" s="2"/>
      <c r="L22" s="2"/>
      <c r="M22" s="2"/>
      <c r="N22" s="2"/>
    </row>
    <row r="23" s="1" customFormat="1" spans="1:14">
      <c r="A23" s="4">
        <v>3</v>
      </c>
      <c r="B23" s="144" t="s">
        <v>243</v>
      </c>
      <c r="C23" s="5" t="s">
        <v>222</v>
      </c>
      <c r="D23" s="5" t="s">
        <v>223</v>
      </c>
      <c r="E23" s="8">
        <v>268.24</v>
      </c>
      <c r="F23" s="9">
        <v>45017</v>
      </c>
      <c r="G23" s="9">
        <v>45046</v>
      </c>
      <c r="H23" s="9">
        <v>45033</v>
      </c>
      <c r="I23" s="4" t="s">
        <v>200</v>
      </c>
      <c r="J23" s="2"/>
      <c r="K23" s="2"/>
      <c r="L23" s="2"/>
      <c r="M23" s="2"/>
      <c r="N23" s="2"/>
    </row>
    <row r="24" s="1" customFormat="1" spans="1:14">
      <c r="A24" s="4">
        <v>4</v>
      </c>
      <c r="B24" s="144" t="s">
        <v>243</v>
      </c>
      <c r="C24" s="5" t="s">
        <v>222</v>
      </c>
      <c r="D24" s="5" t="s">
        <v>225</v>
      </c>
      <c r="E24" s="8">
        <v>268.24</v>
      </c>
      <c r="F24" s="9">
        <v>45017</v>
      </c>
      <c r="G24" s="9">
        <v>45046</v>
      </c>
      <c r="H24" s="9">
        <v>45033</v>
      </c>
      <c r="I24" s="4" t="s">
        <v>200</v>
      </c>
      <c r="J24" s="2"/>
      <c r="K24" s="2"/>
      <c r="L24" s="2"/>
      <c r="M24" s="2"/>
      <c r="N24" s="2"/>
    </row>
    <row r="25" s="1" customFormat="1" spans="1:14">
      <c r="A25" s="4">
        <v>5</v>
      </c>
      <c r="B25" s="144" t="s">
        <v>243</v>
      </c>
      <c r="C25" s="5" t="s">
        <v>226</v>
      </c>
      <c r="D25" s="5" t="s">
        <v>227</v>
      </c>
      <c r="E25" s="8">
        <v>8583.68</v>
      </c>
      <c r="F25" s="9">
        <v>45017</v>
      </c>
      <c r="G25" s="9">
        <v>45046</v>
      </c>
      <c r="H25" s="9">
        <v>45033</v>
      </c>
      <c r="I25" s="4" t="s">
        <v>200</v>
      </c>
      <c r="J25" s="2"/>
      <c r="K25" s="2"/>
      <c r="L25" s="2"/>
      <c r="M25" s="2"/>
      <c r="N25" s="2"/>
    </row>
    <row r="26" s="1" customFormat="1" spans="1:14">
      <c r="A26" s="4">
        <v>6</v>
      </c>
      <c r="B26" s="144" t="s">
        <v>243</v>
      </c>
      <c r="C26" s="5" t="s">
        <v>226</v>
      </c>
      <c r="D26" s="5" t="s">
        <v>229</v>
      </c>
      <c r="E26" s="8">
        <v>4291.84</v>
      </c>
      <c r="F26" s="9">
        <v>45017</v>
      </c>
      <c r="G26" s="9">
        <v>45046</v>
      </c>
      <c r="H26" s="9">
        <v>45033</v>
      </c>
      <c r="I26" s="4" t="s">
        <v>200</v>
      </c>
      <c r="J26" s="2"/>
      <c r="K26" s="2"/>
      <c r="L26" s="2"/>
      <c r="M26" s="2"/>
      <c r="N26" s="2"/>
    </row>
    <row r="27" s="1" customFormat="1" spans="1:14">
      <c r="A27" s="4">
        <v>7</v>
      </c>
      <c r="B27" s="144" t="s">
        <v>243</v>
      </c>
      <c r="C27" s="5" t="s">
        <v>231</v>
      </c>
      <c r="D27" s="5" t="s">
        <v>232</v>
      </c>
      <c r="E27" s="8">
        <v>107.24</v>
      </c>
      <c r="F27" s="9">
        <v>45017</v>
      </c>
      <c r="G27" s="9">
        <v>45046</v>
      </c>
      <c r="H27" s="9">
        <v>45033</v>
      </c>
      <c r="I27" s="4" t="s">
        <v>200</v>
      </c>
      <c r="J27" s="2"/>
      <c r="K27" s="2"/>
      <c r="L27" s="2"/>
      <c r="M27" s="2"/>
      <c r="N27" s="2"/>
    </row>
    <row r="28" s="1" customFormat="1" spans="1:14">
      <c r="A28" s="2"/>
      <c r="B28" s="2"/>
      <c r="C28" s="2"/>
      <c r="D28" s="2"/>
      <c r="E28" s="2"/>
      <c r="F28" s="2"/>
      <c r="G28" s="2"/>
      <c r="H28" s="2"/>
      <c r="I28" s="2"/>
      <c r="J28" s="2"/>
      <c r="K28" s="2"/>
      <c r="L28" s="2"/>
      <c r="M28" s="2"/>
      <c r="N28" s="2"/>
    </row>
    <row r="29" s="1" customFormat="1" spans="1:14">
      <c r="A29" s="2" t="s">
        <v>244</v>
      </c>
      <c r="B29" s="2"/>
      <c r="C29" s="2"/>
      <c r="D29" s="2"/>
      <c r="E29" s="2"/>
      <c r="F29" s="2"/>
      <c r="G29" s="2"/>
      <c r="H29" s="2"/>
      <c r="I29" s="2"/>
      <c r="J29" s="2"/>
      <c r="K29" s="2"/>
      <c r="L29" s="2"/>
      <c r="M29" s="2"/>
      <c r="N29" s="2"/>
    </row>
    <row r="30" s="1" customFormat="1" spans="1:14">
      <c r="A30" s="4" t="s">
        <v>6</v>
      </c>
      <c r="B30" s="4" t="s">
        <v>245</v>
      </c>
      <c r="C30" s="4" t="s">
        <v>246</v>
      </c>
      <c r="D30" s="4" t="s">
        <v>247</v>
      </c>
      <c r="E30" s="4" t="s">
        <v>248</v>
      </c>
      <c r="F30" s="4" t="s">
        <v>249</v>
      </c>
      <c r="G30" s="4" t="s">
        <v>242</v>
      </c>
      <c r="H30" s="2"/>
      <c r="I30" s="2"/>
      <c r="J30" s="2"/>
      <c r="K30" s="2"/>
      <c r="L30" s="2"/>
      <c r="M30" s="2"/>
      <c r="N30" s="2"/>
    </row>
    <row r="31" s="1" customFormat="1" spans="1:14">
      <c r="A31" s="4">
        <v>1</v>
      </c>
      <c r="B31" s="144" t="s">
        <v>250</v>
      </c>
      <c r="C31" s="4" t="s">
        <v>251</v>
      </c>
      <c r="D31" s="4" t="s">
        <v>252</v>
      </c>
      <c r="E31" s="144" t="s">
        <v>255</v>
      </c>
      <c r="F31" s="10" t="s">
        <v>254</v>
      </c>
      <c r="G31" s="4" t="s">
        <v>200</v>
      </c>
      <c r="H31" s="2"/>
      <c r="I31" s="2"/>
      <c r="J31" s="2"/>
      <c r="K31" s="2"/>
      <c r="L31" s="2"/>
      <c r="M31" s="2"/>
      <c r="N31" s="2"/>
    </row>
  </sheetData>
  <mergeCells count="3">
    <mergeCell ref="A2:E2"/>
    <mergeCell ref="A7:N7"/>
    <mergeCell ref="A19:I1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5"/>
  <sheetViews>
    <sheetView workbookViewId="0">
      <selection activeCell="E9" sqref="E9"/>
    </sheetView>
  </sheetViews>
  <sheetFormatPr defaultColWidth="9" defaultRowHeight="13.5" customHeight="1"/>
  <cols>
    <col min="1" max="1" width="8.5" style="21" customWidth="1"/>
    <col min="2" max="2" width="21.3333333333333" style="21" customWidth="1"/>
    <col min="3" max="3" width="16.5" style="21" customWidth="1"/>
    <col min="4" max="4" width="34.5" style="21" customWidth="1"/>
    <col min="5" max="5" width="12.5" style="21" customWidth="1"/>
    <col min="6" max="6" width="16.5" style="21" customWidth="1"/>
    <col min="7" max="7" width="13" style="21" customWidth="1"/>
    <col min="8" max="8" width="7.25" style="20" customWidth="1"/>
    <col min="9" max="9" width="15.625" customWidth="1"/>
    <col min="10" max="10" width="12.875" customWidth="1"/>
  </cols>
  <sheetData>
    <row r="1" s="129" customFormat="1" ht="47" customHeight="1" spans="1:7">
      <c r="A1" s="107" t="s">
        <v>4</v>
      </c>
      <c r="B1" s="107"/>
      <c r="C1" s="107"/>
      <c r="D1" s="107"/>
      <c r="E1" s="107"/>
      <c r="F1" s="107"/>
      <c r="G1" s="107"/>
    </row>
    <row r="2" ht="30" customHeight="1" spans="1:7">
      <c r="A2" s="114" t="s">
        <v>5</v>
      </c>
      <c r="B2" s="114"/>
      <c r="C2" s="114"/>
      <c r="D2" s="114"/>
      <c r="E2" s="114"/>
      <c r="F2" s="114"/>
      <c r="G2" s="114"/>
    </row>
    <row r="3" ht="30" customHeight="1" spans="1:7">
      <c r="A3" s="114" t="s">
        <v>6</v>
      </c>
      <c r="B3" s="114" t="s">
        <v>7</v>
      </c>
      <c r="C3" s="114" t="s">
        <v>8</v>
      </c>
      <c r="D3" s="114" t="s">
        <v>9</v>
      </c>
      <c r="E3" s="139" t="s">
        <v>10</v>
      </c>
      <c r="F3" s="114" t="s">
        <v>11</v>
      </c>
      <c r="G3" s="130" t="s">
        <v>12</v>
      </c>
    </row>
    <row r="4" ht="22" customHeight="1" spans="1:7">
      <c r="A4" s="114">
        <v>1</v>
      </c>
      <c r="B4" s="114" t="s">
        <v>13</v>
      </c>
      <c r="C4" s="114">
        <v>400000</v>
      </c>
      <c r="D4" s="114"/>
      <c r="E4" s="114">
        <v>400000</v>
      </c>
      <c r="F4" s="130">
        <v>0.01</v>
      </c>
      <c r="G4" s="114">
        <f>E4*F4</f>
        <v>4000</v>
      </c>
    </row>
    <row r="5" ht="14.25" customHeight="1"/>
    <row r="6" ht="14.25" customHeight="1" spans="1:10">
      <c r="A6" s="124" t="s">
        <v>14</v>
      </c>
      <c r="B6" s="124"/>
      <c r="C6" s="122"/>
      <c r="D6" s="124" t="s">
        <v>15</v>
      </c>
      <c r="F6" s="119" t="s">
        <v>16</v>
      </c>
      <c r="G6" s="120"/>
      <c r="H6" s="122"/>
      <c r="I6" s="117" t="s">
        <v>17</v>
      </c>
      <c r="J6" s="117"/>
    </row>
    <row r="7" customHeight="1" spans="1:10">
      <c r="A7" s="124" t="s">
        <v>18</v>
      </c>
      <c r="B7" s="124" t="s">
        <v>19</v>
      </c>
      <c r="C7" s="122"/>
      <c r="D7" s="124" t="s">
        <v>20</v>
      </c>
      <c r="E7" s="122"/>
      <c r="F7" s="122"/>
      <c r="G7" s="20"/>
      <c r="I7" s="117" t="s">
        <v>21</v>
      </c>
      <c r="J7" s="123">
        <v>4000</v>
      </c>
    </row>
    <row r="8" customHeight="1" spans="1:10">
      <c r="A8" s="124">
        <v>1</v>
      </c>
      <c r="B8" s="124">
        <v>400000</v>
      </c>
      <c r="C8" s="122"/>
      <c r="D8" s="124" t="s">
        <v>22</v>
      </c>
      <c r="E8" s="122"/>
      <c r="F8" s="122"/>
      <c r="G8" s="20"/>
      <c r="I8" s="117" t="s">
        <v>23</v>
      </c>
      <c r="J8" s="128">
        <v>0.07</v>
      </c>
    </row>
    <row r="9" customHeight="1" spans="1:10">
      <c r="A9" s="124">
        <v>3</v>
      </c>
      <c r="B9" s="124">
        <v>400000</v>
      </c>
      <c r="C9" s="122"/>
      <c r="D9" s="122"/>
      <c r="E9" s="122"/>
      <c r="F9" s="122"/>
      <c r="G9" s="20"/>
      <c r="I9" s="117" t="s">
        <v>24</v>
      </c>
      <c r="J9" s="128">
        <v>0.03</v>
      </c>
    </row>
    <row r="10" customHeight="1" spans="1:10">
      <c r="A10" s="124">
        <v>15</v>
      </c>
      <c r="B10" s="124">
        <v>12000</v>
      </c>
      <c r="C10" s="122"/>
      <c r="D10" s="122"/>
      <c r="E10" s="122"/>
      <c r="F10" s="122"/>
      <c r="G10" s="20"/>
      <c r="I10" s="117" t="s">
        <v>25</v>
      </c>
      <c r="J10" s="128">
        <v>0.02</v>
      </c>
    </row>
    <row r="11" customHeight="1" spans="1:10">
      <c r="A11" s="124">
        <v>16</v>
      </c>
      <c r="B11" s="124">
        <v>8000</v>
      </c>
      <c r="C11" s="122"/>
      <c r="D11" s="122"/>
      <c r="E11" s="122"/>
      <c r="F11" s="122"/>
      <c r="G11" s="20"/>
      <c r="I11" s="117" t="s">
        <v>26</v>
      </c>
      <c r="J11" s="123">
        <v>140</v>
      </c>
    </row>
    <row r="12" s="20" customFormat="1" customHeight="1" spans="1:10">
      <c r="A12" s="124">
        <v>20</v>
      </c>
      <c r="B12" s="124">
        <v>4000</v>
      </c>
      <c r="C12" s="122"/>
      <c r="D12" s="122"/>
      <c r="E12" s="122"/>
      <c r="F12" s="122"/>
      <c r="I12" s="117" t="s">
        <v>27</v>
      </c>
      <c r="J12" s="118">
        <v>60</v>
      </c>
    </row>
    <row r="13" s="20" customFormat="1" customHeight="1" spans="1:10">
      <c r="A13" s="124">
        <v>22</v>
      </c>
      <c r="B13" s="124">
        <v>4000</v>
      </c>
      <c r="C13" s="122"/>
      <c r="D13" s="122"/>
      <c r="E13" s="122"/>
      <c r="F13" s="122"/>
      <c r="I13" s="117" t="s">
        <v>28</v>
      </c>
      <c r="J13" s="118">
        <v>40</v>
      </c>
    </row>
    <row r="14" s="20" customFormat="1" customHeight="1" spans="1:6">
      <c r="A14" s="124">
        <v>23</v>
      </c>
      <c r="B14" s="124">
        <v>140</v>
      </c>
      <c r="C14" s="122"/>
      <c r="D14" s="122"/>
      <c r="E14" s="122"/>
      <c r="F14" s="122"/>
    </row>
    <row r="15" s="20" customFormat="1" customHeight="1" spans="1:6">
      <c r="A15" s="124">
        <v>24</v>
      </c>
      <c r="B15" s="124">
        <v>60</v>
      </c>
      <c r="C15" s="122"/>
      <c r="D15" s="127">
        <v>2</v>
      </c>
      <c r="E15" s="127">
        <v>8000</v>
      </c>
      <c r="F15" s="122"/>
    </row>
    <row r="16" s="20" customFormat="1" customHeight="1" spans="1:6">
      <c r="A16" s="124">
        <v>25</v>
      </c>
      <c r="B16" s="124">
        <v>40</v>
      </c>
      <c r="C16" s="122"/>
      <c r="D16" s="127">
        <v>3</v>
      </c>
      <c r="E16" s="127">
        <v>8000</v>
      </c>
      <c r="F16" s="122"/>
    </row>
    <row r="17" s="20" customFormat="1" customHeight="1" spans="1:6">
      <c r="A17" s="122"/>
      <c r="B17" s="122"/>
      <c r="C17" s="122"/>
      <c r="D17" s="127">
        <v>4</v>
      </c>
      <c r="E17" s="127">
        <v>8000</v>
      </c>
      <c r="F17" s="122"/>
    </row>
    <row r="18" s="20" customFormat="1" customHeight="1" spans="1:6">
      <c r="A18" s="122"/>
      <c r="B18" s="122"/>
      <c r="C18" s="122"/>
      <c r="D18" s="122"/>
      <c r="E18" s="122"/>
      <c r="F18" s="122"/>
    </row>
    <row r="19" s="20" customFormat="1" customHeight="1" spans="1:7">
      <c r="A19" s="122"/>
      <c r="B19" s="122"/>
      <c r="C19" s="122"/>
      <c r="D19" s="122"/>
      <c r="E19" s="122"/>
      <c r="F19" s="122"/>
      <c r="G19" s="122"/>
    </row>
    <row r="20" s="20" customFormat="1" customHeight="1" spans="1:7">
      <c r="A20" s="122"/>
      <c r="B20" s="122"/>
      <c r="C20" s="122"/>
      <c r="D20" s="21"/>
      <c r="E20" s="122"/>
      <c r="F20" s="122"/>
      <c r="G20" s="122"/>
    </row>
    <row r="22" customHeight="1" spans="2:3">
      <c r="B22" s="122"/>
      <c r="C22" s="122"/>
    </row>
    <row r="23" customHeight="1" spans="2:3">
      <c r="B23" s="122"/>
      <c r="C23" s="122"/>
    </row>
    <row r="24" customHeight="1" spans="2:4">
      <c r="B24" s="122"/>
      <c r="C24" s="122"/>
      <c r="D24" s="136"/>
    </row>
    <row r="25" ht="21" customHeight="1" spans="1:10">
      <c r="A25" s="136"/>
      <c r="B25" s="136"/>
      <c r="C25" s="136"/>
      <c r="E25" s="136"/>
      <c r="F25" s="136"/>
      <c r="G25" s="136"/>
      <c r="H25" s="137"/>
      <c r="I25" s="138"/>
      <c r="J25" s="137"/>
    </row>
  </sheetData>
  <mergeCells count="5">
    <mergeCell ref="A1:C1"/>
    <mergeCell ref="A2:G2"/>
    <mergeCell ref="A6:B6"/>
    <mergeCell ref="F6:G6"/>
    <mergeCell ref="I6:J6"/>
  </mergeCell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60"/>
  <sheetViews>
    <sheetView workbookViewId="0">
      <selection activeCell="E9" sqref="E9"/>
    </sheetView>
  </sheetViews>
  <sheetFormatPr defaultColWidth="9" defaultRowHeight="13.5" customHeight="1"/>
  <cols>
    <col min="1" max="1" width="8.5" style="21" customWidth="1"/>
    <col min="2" max="2" width="21.3333333333333" style="21" customWidth="1"/>
    <col min="3" max="6" width="16.5" style="21" customWidth="1"/>
    <col min="7" max="7" width="13" style="21" customWidth="1"/>
    <col min="8" max="8" width="12" style="20" customWidth="1"/>
  </cols>
  <sheetData>
    <row r="1" s="129" customFormat="1" ht="47" customHeight="1" spans="1:7">
      <c r="A1" s="107" t="s">
        <v>29</v>
      </c>
      <c r="B1" s="107"/>
      <c r="C1" s="107"/>
      <c r="D1" s="107"/>
      <c r="E1" s="107"/>
      <c r="F1" s="107"/>
      <c r="G1" s="107"/>
    </row>
    <row r="2" ht="30" customHeight="1" spans="1:7">
      <c r="A2" s="114" t="s">
        <v>5</v>
      </c>
      <c r="B2" s="114"/>
      <c r="C2" s="114"/>
      <c r="D2" s="114"/>
      <c r="E2" s="114"/>
      <c r="F2" s="114"/>
      <c r="G2" s="114"/>
    </row>
    <row r="3" customHeight="1" spans="1:7">
      <c r="A3" s="114" t="s">
        <v>6</v>
      </c>
      <c r="B3" s="114" t="s">
        <v>7</v>
      </c>
      <c r="C3" s="114" t="s">
        <v>8</v>
      </c>
      <c r="D3" s="114" t="s">
        <v>9</v>
      </c>
      <c r="E3" s="114" t="s">
        <v>10</v>
      </c>
      <c r="F3" s="114" t="s">
        <v>11</v>
      </c>
      <c r="G3" s="130" t="s">
        <v>12</v>
      </c>
    </row>
    <row r="4" customHeight="1" spans="1:7">
      <c r="A4" s="114">
        <v>1</v>
      </c>
      <c r="B4" s="114" t="s">
        <v>13</v>
      </c>
      <c r="C4" s="114">
        <v>400000</v>
      </c>
      <c r="D4" s="114">
        <v>300000</v>
      </c>
      <c r="E4" s="114">
        <v>100000</v>
      </c>
      <c r="F4" s="130">
        <v>0.01</v>
      </c>
      <c r="G4" s="114">
        <f>D4*F4</f>
        <v>3000</v>
      </c>
    </row>
    <row r="5" ht="14.25" customHeight="1"/>
    <row r="6" ht="14.25" customHeight="1" spans="1:8">
      <c r="A6" s="124" t="s">
        <v>14</v>
      </c>
      <c r="B6" s="124"/>
      <c r="C6" s="122"/>
      <c r="D6" s="119" t="s">
        <v>16</v>
      </c>
      <c r="E6" s="120"/>
      <c r="F6" s="122"/>
      <c r="G6" s="125" t="s">
        <v>30</v>
      </c>
      <c r="H6" s="126"/>
    </row>
    <row r="7" customHeight="1" spans="1:8">
      <c r="A7" s="124" t="s">
        <v>18</v>
      </c>
      <c r="B7" s="124" t="s">
        <v>19</v>
      </c>
      <c r="C7" s="122"/>
      <c r="D7" s="122"/>
      <c r="E7" s="122"/>
      <c r="F7" s="122"/>
      <c r="G7" s="131" t="s">
        <v>31</v>
      </c>
      <c r="H7" s="132" t="s">
        <v>32</v>
      </c>
    </row>
    <row r="8" customHeight="1" spans="1:8">
      <c r="A8" s="124">
        <v>1</v>
      </c>
      <c r="B8" s="124">
        <v>300000</v>
      </c>
      <c r="C8" s="122"/>
      <c r="D8" s="122"/>
      <c r="E8" s="122"/>
      <c r="F8" s="122"/>
      <c r="G8" s="131">
        <v>1</v>
      </c>
      <c r="H8" s="132">
        <v>3000</v>
      </c>
    </row>
    <row r="9" customHeight="1" spans="1:8">
      <c r="A9" s="124">
        <v>2</v>
      </c>
      <c r="B9" s="124">
        <v>300000</v>
      </c>
      <c r="C9" s="122"/>
      <c r="D9" s="122"/>
      <c r="E9" s="122"/>
      <c r="F9" s="122"/>
      <c r="G9" s="131"/>
      <c r="H9" s="132">
        <v>3000</v>
      </c>
    </row>
    <row r="10" customHeight="1" spans="1:8">
      <c r="A10" s="124">
        <v>9</v>
      </c>
      <c r="B10" s="124">
        <v>100000</v>
      </c>
      <c r="C10" s="122"/>
      <c r="D10" s="122"/>
      <c r="E10" s="122"/>
      <c r="F10" s="122"/>
      <c r="G10" s="131"/>
      <c r="H10" s="132">
        <v>3000</v>
      </c>
    </row>
    <row r="11" customHeight="1" spans="1:8">
      <c r="A11" s="124">
        <v>10</v>
      </c>
      <c r="B11" s="124">
        <v>100000</v>
      </c>
      <c r="C11" s="122"/>
      <c r="D11" s="122"/>
      <c r="E11" s="122"/>
      <c r="F11" s="122"/>
      <c r="G11" s="131">
        <v>2</v>
      </c>
      <c r="H11" s="133">
        <v>0.07</v>
      </c>
    </row>
    <row r="12" customHeight="1" spans="1:8">
      <c r="A12" s="124">
        <v>15</v>
      </c>
      <c r="B12" s="124">
        <f>B8*3%</f>
        <v>9000</v>
      </c>
      <c r="C12" s="122"/>
      <c r="D12" s="122"/>
      <c r="E12" s="122"/>
      <c r="F12" s="122"/>
      <c r="G12" s="131"/>
      <c r="H12" s="133">
        <v>0.03</v>
      </c>
    </row>
    <row r="13" customHeight="1" spans="1:8">
      <c r="A13" s="124">
        <v>16</v>
      </c>
      <c r="B13" s="124">
        <f>B8*2%</f>
        <v>6000</v>
      </c>
      <c r="C13" s="122"/>
      <c r="D13" s="122"/>
      <c r="E13" s="122"/>
      <c r="F13" s="122"/>
      <c r="G13" s="131"/>
      <c r="H13" s="133">
        <v>0.02</v>
      </c>
    </row>
    <row r="14" customHeight="1" spans="1:8">
      <c r="A14" s="124">
        <v>17</v>
      </c>
      <c r="B14" s="124">
        <f>B11*3%</f>
        <v>3000</v>
      </c>
      <c r="C14" s="122"/>
      <c r="D14" s="122"/>
      <c r="E14" s="122"/>
      <c r="F14" s="122"/>
      <c r="G14" s="131">
        <v>3</v>
      </c>
      <c r="H14" s="132">
        <f>H8*H11</f>
        <v>210</v>
      </c>
    </row>
    <row r="15" customHeight="1" spans="1:8">
      <c r="A15" s="124">
        <v>18</v>
      </c>
      <c r="B15" s="124">
        <f>B14</f>
        <v>3000</v>
      </c>
      <c r="C15" s="122"/>
      <c r="D15" s="122"/>
      <c r="E15" s="122"/>
      <c r="F15" s="122"/>
      <c r="G15" s="131"/>
      <c r="H15" s="132">
        <f>H9*H12</f>
        <v>90</v>
      </c>
    </row>
    <row r="16" customHeight="1" spans="1:8">
      <c r="A16" s="124">
        <v>20</v>
      </c>
      <c r="B16" s="124">
        <f>B12-B13</f>
        <v>3000</v>
      </c>
      <c r="C16" s="122"/>
      <c r="D16" s="122"/>
      <c r="E16" s="122"/>
      <c r="F16" s="122"/>
      <c r="G16" s="131"/>
      <c r="H16" s="132">
        <f>H10*H13</f>
        <v>60</v>
      </c>
    </row>
    <row r="17" customHeight="1" spans="1:8">
      <c r="A17" s="124">
        <v>22</v>
      </c>
      <c r="B17" s="124">
        <f>B13-B14</f>
        <v>3000</v>
      </c>
      <c r="C17" s="122"/>
      <c r="D17" s="122"/>
      <c r="E17" s="122"/>
      <c r="F17" s="122"/>
      <c r="G17" s="131">
        <v>6</v>
      </c>
      <c r="H17" s="133">
        <v>0.5</v>
      </c>
    </row>
    <row r="18" s="20" customFormat="1" customHeight="1" spans="1:8">
      <c r="A18" s="124">
        <v>23</v>
      </c>
      <c r="B18" s="124">
        <v>105</v>
      </c>
      <c r="C18" s="122"/>
      <c r="D18" s="122"/>
      <c r="E18" s="122"/>
      <c r="F18" s="122"/>
      <c r="G18" s="131"/>
      <c r="H18" s="133">
        <v>0.5</v>
      </c>
    </row>
    <row r="19" s="20" customFormat="1" customHeight="1" spans="1:8">
      <c r="A19" s="124">
        <v>24</v>
      </c>
      <c r="B19" s="124">
        <v>45</v>
      </c>
      <c r="C19" s="122"/>
      <c r="D19" s="122"/>
      <c r="E19" s="122"/>
      <c r="F19" s="122"/>
      <c r="G19" s="131"/>
      <c r="H19" s="133">
        <v>0.5</v>
      </c>
    </row>
    <row r="20" s="20" customFormat="1" customHeight="1" spans="1:8">
      <c r="A20" s="124">
        <v>25</v>
      </c>
      <c r="B20" s="124">
        <v>30</v>
      </c>
      <c r="C20" s="122"/>
      <c r="D20" s="122"/>
      <c r="E20" s="122"/>
      <c r="F20" s="122"/>
      <c r="G20" s="131">
        <v>7</v>
      </c>
      <c r="H20" s="132">
        <f>H14*H17</f>
        <v>105</v>
      </c>
    </row>
    <row r="21" s="20" customFormat="1" customHeight="1" spans="1:8">
      <c r="A21" s="122"/>
      <c r="B21" s="122"/>
      <c r="C21" s="122"/>
      <c r="D21" s="122"/>
      <c r="E21" s="122"/>
      <c r="F21" s="122"/>
      <c r="G21" s="131"/>
      <c r="H21" s="132">
        <f>H15*H18</f>
        <v>45</v>
      </c>
    </row>
    <row r="22" s="20" customFormat="1" customHeight="1" spans="1:8">
      <c r="A22" s="20" t="s">
        <v>33</v>
      </c>
      <c r="D22" s="122"/>
      <c r="E22" s="122"/>
      <c r="F22" s="122"/>
      <c r="G22" s="131"/>
      <c r="H22" s="132">
        <f>H16*H19</f>
        <v>30</v>
      </c>
    </row>
    <row r="23" s="20" customFormat="1" customHeight="1" spans="1:8">
      <c r="A23" s="122"/>
      <c r="B23" s="122"/>
      <c r="C23" s="122"/>
      <c r="D23" s="122"/>
      <c r="E23" s="122"/>
      <c r="F23" s="122"/>
      <c r="G23" s="131">
        <v>9</v>
      </c>
      <c r="H23" s="132">
        <v>105</v>
      </c>
    </row>
    <row r="24" s="20" customFormat="1" customHeight="1" spans="1:8">
      <c r="A24" s="122"/>
      <c r="B24" s="122"/>
      <c r="C24" s="122"/>
      <c r="D24" s="122"/>
      <c r="E24" s="122"/>
      <c r="F24" s="122"/>
      <c r="G24" s="131"/>
      <c r="H24" s="132">
        <v>45</v>
      </c>
    </row>
    <row r="25" s="20" customFormat="1" ht="14.25" customHeight="1" spans="1:8">
      <c r="A25" s="122"/>
      <c r="B25" s="122"/>
      <c r="C25" s="122"/>
      <c r="D25" s="122"/>
      <c r="E25" s="122"/>
      <c r="F25" s="122"/>
      <c r="G25" s="134"/>
      <c r="H25" s="135">
        <v>30</v>
      </c>
    </row>
    <row r="26" s="20" customFormat="1" customHeight="1" spans="1:7">
      <c r="A26" s="122"/>
      <c r="B26" s="122"/>
      <c r="C26" s="122"/>
      <c r="D26" s="122"/>
      <c r="E26" s="122"/>
      <c r="F26" s="122"/>
      <c r="G26" s="122"/>
    </row>
    <row r="27" s="20" customFormat="1" customHeight="1" spans="1:7">
      <c r="A27" s="122"/>
      <c r="B27" s="122"/>
      <c r="C27" s="122"/>
      <c r="D27" s="122"/>
      <c r="E27" s="122"/>
      <c r="F27" s="122"/>
      <c r="G27" s="122"/>
    </row>
    <row r="29" s="129" customFormat="1" ht="45" customHeight="1" spans="1:7">
      <c r="A29" s="107" t="s">
        <v>34</v>
      </c>
      <c r="B29" s="107"/>
      <c r="C29" s="107"/>
      <c r="D29" s="107"/>
      <c r="E29" s="107"/>
      <c r="F29" s="107"/>
      <c r="G29" s="107"/>
    </row>
    <row r="30" customHeight="1" spans="1:8">
      <c r="A30" s="114" t="s">
        <v>5</v>
      </c>
      <c r="B30" s="114"/>
      <c r="C30" s="114"/>
      <c r="D30" s="114"/>
      <c r="E30" s="114"/>
      <c r="F30" s="114"/>
      <c r="G30" s="114"/>
      <c r="H30" s="21"/>
    </row>
    <row r="31" ht="21" customHeight="1" spans="1:8">
      <c r="A31" s="114" t="s">
        <v>6</v>
      </c>
      <c r="B31" s="114" t="s">
        <v>7</v>
      </c>
      <c r="C31" s="114" t="s">
        <v>8</v>
      </c>
      <c r="D31" s="114" t="s">
        <v>9</v>
      </c>
      <c r="E31" s="114" t="s">
        <v>10</v>
      </c>
      <c r="F31" s="114" t="s">
        <v>11</v>
      </c>
      <c r="G31" s="130" t="s">
        <v>12</v>
      </c>
      <c r="H31" s="21"/>
    </row>
    <row r="32" ht="21" customHeight="1" spans="1:8">
      <c r="A32" s="114">
        <v>1</v>
      </c>
      <c r="B32" s="114" t="s">
        <v>13</v>
      </c>
      <c r="C32" s="114">
        <v>600000</v>
      </c>
      <c r="D32" s="114">
        <v>400000</v>
      </c>
      <c r="E32" s="114">
        <v>200000</v>
      </c>
      <c r="F32" s="130">
        <v>0.01</v>
      </c>
      <c r="G32" s="114">
        <f>C32*F32</f>
        <v>6000</v>
      </c>
      <c r="H32" s="21"/>
    </row>
    <row r="33" s="20" customFormat="1" customHeight="1" spans="1:40">
      <c r="A33" s="122"/>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row>
    <row r="34" s="20" customFormat="1" customHeight="1" spans="1:40">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row>
    <row r="35" ht="14.25" customHeight="1"/>
    <row r="36" ht="14.25" customHeight="1" spans="1:14">
      <c r="A36" s="124" t="s">
        <v>14</v>
      </c>
      <c r="B36" s="124"/>
      <c r="C36" s="122"/>
      <c r="D36" s="119" t="s">
        <v>16</v>
      </c>
      <c r="E36" s="120"/>
      <c r="F36" s="122"/>
      <c r="G36" s="125" t="s">
        <v>30</v>
      </c>
      <c r="H36" s="126"/>
      <c r="I36" s="122"/>
      <c r="J36" s="122"/>
      <c r="K36" s="122"/>
      <c r="L36" s="122"/>
      <c r="M36" s="122"/>
      <c r="N36" s="122"/>
    </row>
    <row r="37" s="20" customFormat="1" customHeight="1" spans="1:14">
      <c r="A37" s="124" t="s">
        <v>18</v>
      </c>
      <c r="B37" s="124" t="s">
        <v>19</v>
      </c>
      <c r="C37" s="122"/>
      <c r="D37" s="122"/>
      <c r="E37" s="122"/>
      <c r="F37" s="122"/>
      <c r="G37" s="131" t="s">
        <v>31</v>
      </c>
      <c r="H37" s="132" t="s">
        <v>32</v>
      </c>
      <c r="I37" s="122"/>
      <c r="J37" s="122"/>
      <c r="K37" s="122"/>
      <c r="L37" s="122"/>
      <c r="M37" s="122"/>
      <c r="N37" s="122"/>
    </row>
    <row r="38" s="20" customFormat="1" customHeight="1" spans="1:14">
      <c r="A38" s="124">
        <v>1</v>
      </c>
      <c r="B38" s="124">
        <v>600000</v>
      </c>
      <c r="C38" s="122"/>
      <c r="D38" s="122"/>
      <c r="E38" s="122"/>
      <c r="F38" s="122"/>
      <c r="G38" s="131">
        <v>1</v>
      </c>
      <c r="H38" s="132">
        <v>6000</v>
      </c>
      <c r="I38" s="122"/>
      <c r="J38" s="122"/>
      <c r="K38" s="122"/>
      <c r="L38" s="122"/>
      <c r="M38" s="122"/>
      <c r="N38" s="122"/>
    </row>
    <row r="39" s="20" customFormat="1" customHeight="1" spans="1:14">
      <c r="A39" s="124">
        <v>2</v>
      </c>
      <c r="B39" s="124">
        <v>400000</v>
      </c>
      <c r="C39" s="122"/>
      <c r="D39" s="122"/>
      <c r="E39" s="122"/>
      <c r="F39" s="122"/>
      <c r="G39" s="131"/>
      <c r="H39" s="132">
        <v>6000</v>
      </c>
      <c r="I39" s="122"/>
      <c r="J39" s="122"/>
      <c r="K39" s="122"/>
      <c r="L39" s="122"/>
      <c r="M39" s="122"/>
      <c r="N39" s="122"/>
    </row>
    <row r="40" s="20" customFormat="1" customHeight="1" spans="1:14">
      <c r="A40" s="124">
        <v>3</v>
      </c>
      <c r="B40" s="124">
        <v>200000</v>
      </c>
      <c r="C40" s="122"/>
      <c r="D40" s="122"/>
      <c r="E40" s="122"/>
      <c r="F40" s="122"/>
      <c r="G40" s="131"/>
      <c r="H40" s="132">
        <v>6000</v>
      </c>
      <c r="I40" s="122"/>
      <c r="J40" s="122"/>
      <c r="K40" s="122"/>
      <c r="L40" s="122"/>
      <c r="M40" s="122"/>
      <c r="N40" s="122"/>
    </row>
    <row r="41" s="20" customFormat="1" customHeight="1" spans="1:14">
      <c r="A41" s="124">
        <v>15</v>
      </c>
      <c r="B41" s="124">
        <f>B38*0.03</f>
        <v>18000</v>
      </c>
      <c r="C41" s="122"/>
      <c r="D41" s="122"/>
      <c r="E41" s="122"/>
      <c r="F41" s="122"/>
      <c r="G41" s="131">
        <v>2</v>
      </c>
      <c r="H41" s="133">
        <v>0.07</v>
      </c>
      <c r="I41" s="122"/>
      <c r="J41" s="122"/>
      <c r="K41" s="122"/>
      <c r="L41" s="122"/>
      <c r="M41" s="122"/>
      <c r="N41" s="122"/>
    </row>
    <row r="42" s="20" customFormat="1" customHeight="1" spans="1:14">
      <c r="A42" s="124">
        <v>16</v>
      </c>
      <c r="B42" s="124">
        <v>12000</v>
      </c>
      <c r="C42" s="122"/>
      <c r="D42" s="122"/>
      <c r="E42" s="122"/>
      <c r="F42" s="122"/>
      <c r="G42" s="131"/>
      <c r="H42" s="133">
        <v>0.03</v>
      </c>
      <c r="I42" s="122"/>
      <c r="J42" s="122"/>
      <c r="K42" s="122"/>
      <c r="L42" s="122"/>
      <c r="M42" s="122"/>
      <c r="N42" s="122"/>
    </row>
    <row r="43" s="20" customFormat="1" customHeight="1" spans="1:14">
      <c r="A43" s="124">
        <v>20</v>
      </c>
      <c r="B43" s="124">
        <v>6000</v>
      </c>
      <c r="C43" s="122"/>
      <c r="D43" s="122"/>
      <c r="E43" s="122"/>
      <c r="F43" s="122"/>
      <c r="G43" s="131"/>
      <c r="H43" s="133">
        <v>0.02</v>
      </c>
      <c r="I43" s="122"/>
      <c r="J43" s="122"/>
      <c r="K43" s="122"/>
      <c r="L43" s="122"/>
      <c r="M43" s="122"/>
      <c r="N43" s="122"/>
    </row>
    <row r="44" customHeight="1" spans="1:8">
      <c r="A44" s="124">
        <v>22</v>
      </c>
      <c r="B44" s="124">
        <v>6000</v>
      </c>
      <c r="C44" s="122"/>
      <c r="D44" s="122"/>
      <c r="E44" s="122"/>
      <c r="F44" s="122"/>
      <c r="G44" s="131">
        <v>3</v>
      </c>
      <c r="H44" s="132">
        <f>H38*H41</f>
        <v>420</v>
      </c>
    </row>
    <row r="45" customHeight="1" spans="1:8">
      <c r="A45" s="124">
        <v>23</v>
      </c>
      <c r="B45" s="124">
        <f>H53</f>
        <v>210</v>
      </c>
      <c r="C45" s="122"/>
      <c r="D45" s="122"/>
      <c r="E45" s="122"/>
      <c r="F45" s="122"/>
      <c r="G45" s="131"/>
      <c r="H45" s="132">
        <f>H39*H42</f>
        <v>180</v>
      </c>
    </row>
    <row r="46" customHeight="1" spans="1:8">
      <c r="A46" s="124">
        <v>24</v>
      </c>
      <c r="B46" s="124">
        <f>H54</f>
        <v>90</v>
      </c>
      <c r="C46" s="122"/>
      <c r="D46" s="122"/>
      <c r="E46" s="122"/>
      <c r="F46" s="122"/>
      <c r="G46" s="131"/>
      <c r="H46" s="132">
        <f>H40*H43</f>
        <v>120</v>
      </c>
    </row>
    <row r="47" customHeight="1" spans="1:8">
      <c r="A47" s="124">
        <v>25</v>
      </c>
      <c r="B47" s="124">
        <f>H55</f>
        <v>60</v>
      </c>
      <c r="C47" s="122"/>
      <c r="D47" s="122"/>
      <c r="E47" s="122"/>
      <c r="F47" s="122"/>
      <c r="G47" s="131">
        <v>6</v>
      </c>
      <c r="H47" s="133">
        <v>0.5</v>
      </c>
    </row>
    <row r="48" customHeight="1" spans="2:8">
      <c r="B48" s="122"/>
      <c r="C48" s="122"/>
      <c r="D48" s="122"/>
      <c r="E48" s="122"/>
      <c r="F48" s="122"/>
      <c r="G48" s="131"/>
      <c r="H48" s="133">
        <v>0.5</v>
      </c>
    </row>
    <row r="49" customHeight="1" spans="2:8">
      <c r="B49" s="122"/>
      <c r="C49" s="122"/>
      <c r="D49" s="122"/>
      <c r="E49" s="122"/>
      <c r="F49" s="122"/>
      <c r="G49" s="131"/>
      <c r="H49" s="133">
        <v>0.5</v>
      </c>
    </row>
    <row r="50" customHeight="1" spans="2:8">
      <c r="B50" s="122"/>
      <c r="C50" s="122"/>
      <c r="D50" s="122"/>
      <c r="E50" s="122"/>
      <c r="F50" s="122"/>
      <c r="G50" s="131">
        <v>7</v>
      </c>
      <c r="H50" s="132">
        <f>H44*H47</f>
        <v>210</v>
      </c>
    </row>
    <row r="51" customHeight="1" spans="2:8">
      <c r="B51" s="122"/>
      <c r="C51" s="122"/>
      <c r="D51" s="122"/>
      <c r="E51" s="122"/>
      <c r="F51" s="122"/>
      <c r="G51" s="131"/>
      <c r="H51" s="132">
        <f>H45*H48</f>
        <v>90</v>
      </c>
    </row>
    <row r="52" customHeight="1" spans="2:8">
      <c r="B52" s="122"/>
      <c r="C52" s="122"/>
      <c r="D52" s="122"/>
      <c r="E52" s="122"/>
      <c r="F52" s="122"/>
      <c r="G52" s="131"/>
      <c r="H52" s="132">
        <f>H46*H49</f>
        <v>60</v>
      </c>
    </row>
    <row r="53" customHeight="1" spans="1:8">
      <c r="A53" s="20" t="s">
        <v>33</v>
      </c>
      <c r="B53" s="122"/>
      <c r="C53" s="122"/>
      <c r="D53" s="122"/>
      <c r="E53" s="122"/>
      <c r="F53" s="122"/>
      <c r="G53" s="131">
        <v>9</v>
      </c>
      <c r="H53" s="132">
        <f>H50</f>
        <v>210</v>
      </c>
    </row>
    <row r="54" customHeight="1" spans="2:8">
      <c r="B54" s="122"/>
      <c r="C54" s="122"/>
      <c r="D54" s="122"/>
      <c r="E54" s="122"/>
      <c r="F54" s="122"/>
      <c r="G54" s="131"/>
      <c r="H54" s="132">
        <f>H51</f>
        <v>90</v>
      </c>
    </row>
    <row r="55" ht="14.25" customHeight="1" spans="2:8">
      <c r="B55" s="122"/>
      <c r="C55" s="122"/>
      <c r="D55" s="122"/>
      <c r="E55" s="122"/>
      <c r="F55" s="122"/>
      <c r="G55" s="134"/>
      <c r="H55" s="135">
        <f>H52</f>
        <v>60</v>
      </c>
    </row>
    <row r="56" customHeight="1" spans="2:3">
      <c r="B56" s="122"/>
      <c r="C56" s="122"/>
    </row>
    <row r="57" customHeight="1" spans="2:3">
      <c r="B57" s="122"/>
      <c r="C57" s="122"/>
    </row>
    <row r="58" customHeight="1" spans="2:3">
      <c r="B58" s="122"/>
      <c r="C58" s="122"/>
    </row>
    <row r="59" customHeight="1" spans="2:3">
      <c r="B59" s="122"/>
      <c r="C59" s="122"/>
    </row>
    <row r="60" ht="21" customHeight="1" spans="1:10">
      <c r="A60" s="136"/>
      <c r="B60" s="136"/>
      <c r="C60" s="136"/>
      <c r="D60" s="136"/>
      <c r="E60" s="136"/>
      <c r="F60" s="136"/>
      <c r="G60" s="136"/>
      <c r="H60" s="137"/>
      <c r="I60" s="138"/>
      <c r="J60" s="137"/>
    </row>
  </sheetData>
  <mergeCells count="22">
    <mergeCell ref="A1:C1"/>
    <mergeCell ref="A2:G2"/>
    <mergeCell ref="A6:B6"/>
    <mergeCell ref="D6:E6"/>
    <mergeCell ref="G6:H6"/>
    <mergeCell ref="A29:C29"/>
    <mergeCell ref="A30:G30"/>
    <mergeCell ref="A36:B36"/>
    <mergeCell ref="D36:E36"/>
    <mergeCell ref="G36:H36"/>
    <mergeCell ref="G8:G10"/>
    <mergeCell ref="G11:G13"/>
    <mergeCell ref="G14:G16"/>
    <mergeCell ref="G17:G19"/>
    <mergeCell ref="G20:G22"/>
    <mergeCell ref="G23:G25"/>
    <mergeCell ref="G38:G40"/>
    <mergeCell ref="G41:G43"/>
    <mergeCell ref="G44:G46"/>
    <mergeCell ref="G47:G49"/>
    <mergeCell ref="G50:G52"/>
    <mergeCell ref="G53:G5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E9" sqref="E9"/>
    </sheetView>
  </sheetViews>
  <sheetFormatPr defaultColWidth="9" defaultRowHeight="14.25"/>
  <cols>
    <col min="1" max="1" width="9.5" customWidth="1"/>
    <col min="2" max="2" width="23.375" customWidth="1"/>
    <col min="3" max="3" width="13.375" customWidth="1"/>
    <col min="4" max="4" width="19.375" customWidth="1"/>
    <col min="5" max="5" width="9.5" customWidth="1"/>
    <col min="6" max="6" width="16.625" customWidth="1"/>
    <col min="7" max="7" width="8.875" customWidth="1"/>
    <col min="10" max="10" width="25.5" customWidth="1"/>
  </cols>
  <sheetData>
    <row r="1" ht="41" customHeight="1" spans="1:7">
      <c r="A1" s="107" t="s">
        <v>35</v>
      </c>
      <c r="B1" s="107"/>
      <c r="C1" s="107"/>
      <c r="D1" s="107"/>
      <c r="E1" s="107"/>
      <c r="F1" s="107"/>
      <c r="G1" s="107"/>
    </row>
    <row r="2" ht="30" customHeight="1" spans="1:7">
      <c r="A2" s="108" t="s">
        <v>5</v>
      </c>
      <c r="B2" s="109"/>
      <c r="C2" s="109"/>
      <c r="D2" s="109"/>
      <c r="E2" s="109"/>
      <c r="F2" s="109"/>
      <c r="G2" s="110"/>
    </row>
    <row r="3" ht="30" customHeight="1" spans="1:7">
      <c r="A3" s="111" t="s">
        <v>6</v>
      </c>
      <c r="B3" s="111" t="s">
        <v>7</v>
      </c>
      <c r="C3" s="111" t="s">
        <v>8</v>
      </c>
      <c r="D3" s="112" t="s">
        <v>36</v>
      </c>
      <c r="E3" s="111" t="s">
        <v>37</v>
      </c>
      <c r="F3" s="112" t="s">
        <v>38</v>
      </c>
      <c r="G3" s="113" t="s">
        <v>39</v>
      </c>
    </row>
    <row r="4" ht="22" customHeight="1" spans="1:7">
      <c r="A4" s="114">
        <v>1</v>
      </c>
      <c r="B4" s="114" t="s">
        <v>13</v>
      </c>
      <c r="C4" s="114">
        <f>D4+F4</f>
        <v>400000</v>
      </c>
      <c r="D4" s="114">
        <v>100000</v>
      </c>
      <c r="E4" s="114">
        <f>D4*0.01</f>
        <v>1000</v>
      </c>
      <c r="F4" s="115">
        <v>300000</v>
      </c>
      <c r="G4" s="116">
        <f>F4*0.01</f>
        <v>3000</v>
      </c>
    </row>
    <row r="5" ht="15"/>
    <row r="6" ht="15" spans="1:11">
      <c r="A6" s="117" t="s">
        <v>14</v>
      </c>
      <c r="B6" s="117"/>
      <c r="D6" s="124" t="s">
        <v>15</v>
      </c>
      <c r="E6" s="21"/>
      <c r="G6" s="119" t="s">
        <v>16</v>
      </c>
      <c r="H6" s="120"/>
      <c r="J6" s="125" t="s">
        <v>17</v>
      </c>
      <c r="K6" s="126"/>
    </row>
    <row r="7" spans="1:11">
      <c r="A7" s="117" t="s">
        <v>18</v>
      </c>
      <c r="B7" s="117" t="s">
        <v>19</v>
      </c>
      <c r="D7" s="124" t="s">
        <v>20</v>
      </c>
      <c r="E7" s="122"/>
      <c r="J7" s="117" t="s">
        <v>21</v>
      </c>
      <c r="K7" s="123">
        <v>4000</v>
      </c>
    </row>
    <row r="8" spans="1:11">
      <c r="A8" s="123">
        <v>1</v>
      </c>
      <c r="B8" s="123">
        <v>400000</v>
      </c>
      <c r="D8" s="124" t="s">
        <v>22</v>
      </c>
      <c r="E8" s="122"/>
      <c r="J8" s="117" t="s">
        <v>23</v>
      </c>
      <c r="K8" s="128">
        <v>0.07</v>
      </c>
    </row>
    <row r="9" spans="1:11">
      <c r="A9" s="123">
        <v>2</v>
      </c>
      <c r="B9" s="123">
        <v>100000</v>
      </c>
      <c r="D9" s="122"/>
      <c r="E9" s="122"/>
      <c r="J9" s="117" t="s">
        <v>24</v>
      </c>
      <c r="K9" s="128">
        <v>0.03</v>
      </c>
    </row>
    <row r="10" spans="1:11">
      <c r="A10" s="123">
        <v>3</v>
      </c>
      <c r="B10" s="123">
        <v>300000</v>
      </c>
      <c r="D10" s="122"/>
      <c r="E10" s="122"/>
      <c r="J10" s="117" t="s">
        <v>25</v>
      </c>
      <c r="K10" s="128">
        <v>0.02</v>
      </c>
    </row>
    <row r="11" spans="1:11">
      <c r="A11" s="123">
        <v>15</v>
      </c>
      <c r="B11" s="123">
        <v>12000</v>
      </c>
      <c r="D11" s="122"/>
      <c r="E11" s="122"/>
      <c r="J11" s="117" t="s">
        <v>26</v>
      </c>
      <c r="K11" s="123">
        <v>140</v>
      </c>
    </row>
    <row r="12" spans="1:11">
      <c r="A12" s="123">
        <v>16</v>
      </c>
      <c r="B12" s="123">
        <v>8000</v>
      </c>
      <c r="D12" s="122"/>
      <c r="E12" s="122"/>
      <c r="J12" s="117" t="s">
        <v>27</v>
      </c>
      <c r="K12" s="118">
        <v>60</v>
      </c>
    </row>
    <row r="13" spans="1:11">
      <c r="A13" s="123">
        <v>20</v>
      </c>
      <c r="B13" s="123">
        <v>4000</v>
      </c>
      <c r="D13" s="122"/>
      <c r="E13" s="122"/>
      <c r="J13" s="117" t="s">
        <v>28</v>
      </c>
      <c r="K13" s="118">
        <v>40</v>
      </c>
    </row>
    <row r="14" spans="1:5">
      <c r="A14" s="123">
        <v>22</v>
      </c>
      <c r="B14" s="123">
        <v>4000</v>
      </c>
      <c r="D14" s="122"/>
      <c r="E14" s="122"/>
    </row>
    <row r="15" spans="1:5">
      <c r="A15" s="123">
        <v>23</v>
      </c>
      <c r="B15" s="123">
        <v>140</v>
      </c>
      <c r="D15" s="127">
        <v>2</v>
      </c>
      <c r="E15" s="127">
        <v>8000</v>
      </c>
    </row>
    <row r="16" spans="1:5">
      <c r="A16" s="123">
        <v>24</v>
      </c>
      <c r="B16" s="123">
        <v>60</v>
      </c>
      <c r="D16" s="127">
        <v>3</v>
      </c>
      <c r="E16" s="127">
        <v>8000</v>
      </c>
    </row>
    <row r="17" spans="1:5">
      <c r="A17" s="123">
        <v>25</v>
      </c>
      <c r="B17" s="123">
        <v>40</v>
      </c>
      <c r="D17" s="127">
        <v>4</v>
      </c>
      <c r="E17" s="127">
        <v>8000</v>
      </c>
    </row>
  </sheetData>
  <mergeCells count="5">
    <mergeCell ref="A1:C1"/>
    <mergeCell ref="A2:F2"/>
    <mergeCell ref="A6:B6"/>
    <mergeCell ref="G6:H6"/>
    <mergeCell ref="J6:K6"/>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E9" sqref="E9"/>
    </sheetView>
  </sheetViews>
  <sheetFormatPr defaultColWidth="9" defaultRowHeight="14.25"/>
  <cols>
    <col min="1" max="1" width="9.5" customWidth="1"/>
    <col min="2" max="2" width="23.375" customWidth="1"/>
    <col min="3" max="3" width="13.375" customWidth="1"/>
    <col min="4" max="4" width="19.375" customWidth="1"/>
    <col min="5" max="5" width="9.5" customWidth="1"/>
    <col min="6" max="6" width="16.625" customWidth="1"/>
    <col min="7" max="7" width="8.875" customWidth="1"/>
    <col min="10" max="10" width="25.5" customWidth="1"/>
  </cols>
  <sheetData>
    <row r="1" customFormat="1" ht="41" customHeight="1" spans="1:7">
      <c r="A1" s="107" t="s">
        <v>40</v>
      </c>
      <c r="B1" s="107"/>
      <c r="C1" s="107"/>
      <c r="D1" s="107"/>
      <c r="E1" s="107"/>
      <c r="F1" s="107"/>
      <c r="G1" s="107"/>
    </row>
    <row r="2" customFormat="1" ht="30" customHeight="1" spans="1:7">
      <c r="A2" s="108" t="s">
        <v>5</v>
      </c>
      <c r="B2" s="109"/>
      <c r="C2" s="109"/>
      <c r="D2" s="109"/>
      <c r="E2" s="109"/>
      <c r="F2" s="109"/>
      <c r="G2" s="110"/>
    </row>
    <row r="3" customFormat="1" ht="30" customHeight="1" spans="1:7">
      <c r="A3" s="111" t="s">
        <v>6</v>
      </c>
      <c r="B3" s="111" t="s">
        <v>7</v>
      </c>
      <c r="C3" s="111" t="s">
        <v>8</v>
      </c>
      <c r="D3" s="112" t="s">
        <v>36</v>
      </c>
      <c r="E3" s="111" t="s">
        <v>37</v>
      </c>
      <c r="F3" s="112" t="s">
        <v>38</v>
      </c>
      <c r="G3" s="113" t="s">
        <v>39</v>
      </c>
    </row>
    <row r="4" customFormat="1" ht="22" customHeight="1" spans="1:7">
      <c r="A4" s="114">
        <v>1</v>
      </c>
      <c r="B4" s="114" t="s">
        <v>13</v>
      </c>
      <c r="C4" s="114">
        <f>D4+F4</f>
        <v>200000</v>
      </c>
      <c r="D4" s="114">
        <v>0</v>
      </c>
      <c r="E4" s="114">
        <f>D4*0.01</f>
        <v>0</v>
      </c>
      <c r="F4" s="115">
        <v>200000</v>
      </c>
      <c r="G4" s="116">
        <f>F4*0.01</f>
        <v>2000</v>
      </c>
    </row>
    <row r="5" customFormat="1" ht="15"/>
    <row r="6" ht="15" spans="1:11">
      <c r="A6" s="117" t="s">
        <v>14</v>
      </c>
      <c r="B6" s="117"/>
      <c r="D6" s="117" t="s">
        <v>15</v>
      </c>
      <c r="E6" s="118" t="s">
        <v>41</v>
      </c>
      <c r="G6" s="119" t="s">
        <v>16</v>
      </c>
      <c r="H6" s="120"/>
      <c r="J6" s="125" t="s">
        <v>42</v>
      </c>
      <c r="K6" s="126"/>
    </row>
    <row r="7" customFormat="1" spans="1:5">
      <c r="A7" s="117" t="s">
        <v>18</v>
      </c>
      <c r="B7" s="117" t="s">
        <v>19</v>
      </c>
      <c r="D7" s="121" t="s">
        <v>20</v>
      </c>
      <c r="E7" s="122"/>
    </row>
    <row r="8" customFormat="1" spans="1:5">
      <c r="A8" s="123">
        <v>9</v>
      </c>
      <c r="B8" s="123">
        <v>200000</v>
      </c>
      <c r="D8" s="124" t="s">
        <v>22</v>
      </c>
      <c r="E8" s="122"/>
    </row>
    <row r="9" customFormat="1" spans="1:5">
      <c r="A9" s="123">
        <v>10</v>
      </c>
      <c r="B9" s="123">
        <v>200000</v>
      </c>
      <c r="D9" s="122"/>
      <c r="E9" s="122"/>
    </row>
    <row r="10" customFormat="1" spans="1:5">
      <c r="A10" s="123">
        <v>17</v>
      </c>
      <c r="B10" s="123">
        <v>6000</v>
      </c>
      <c r="D10" s="122"/>
      <c r="E10" s="122"/>
    </row>
    <row r="11" customFormat="1" spans="1:5">
      <c r="A11" s="123">
        <v>18</v>
      </c>
      <c r="B11" s="123">
        <v>6000</v>
      </c>
      <c r="D11" s="122"/>
      <c r="E11" s="122"/>
    </row>
    <row r="12" customFormat="1" spans="4:5">
      <c r="D12" s="122"/>
      <c r="E12" s="122"/>
    </row>
  </sheetData>
  <mergeCells count="5">
    <mergeCell ref="A1:C1"/>
    <mergeCell ref="A2:F2"/>
    <mergeCell ref="A6:B6"/>
    <mergeCell ref="G6:H6"/>
    <mergeCell ref="J6:K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57"/>
  <sheetViews>
    <sheetView workbookViewId="0">
      <selection activeCell="E6" sqref="E6"/>
    </sheetView>
  </sheetViews>
  <sheetFormatPr defaultColWidth="9" defaultRowHeight="13.5" customHeight="1"/>
  <cols>
    <col min="1" max="1" width="20.6666666666667" style="51" customWidth="1"/>
    <col min="2" max="2" width="25.9166666666667" style="54" customWidth="1"/>
    <col min="3" max="3" width="16.1666666666667" style="51" customWidth="1"/>
    <col min="4" max="4" width="32.25" style="51" customWidth="1"/>
    <col min="5" max="5" width="61.375" style="51" customWidth="1"/>
    <col min="6" max="6" width="9.33333333333333" style="51"/>
    <col min="7" max="16384" width="9" style="53"/>
  </cols>
  <sheetData>
    <row r="1" s="50" customFormat="1" ht="24" customHeight="1" spans="1:40">
      <c r="A1" s="55" t="s">
        <v>4</v>
      </c>
      <c r="B1" s="56"/>
      <c r="C1" s="57"/>
      <c r="D1" s="57"/>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row>
    <row r="2" s="51" customFormat="1" ht="27" customHeight="1" spans="1:4">
      <c r="A2" s="58" t="s">
        <v>43</v>
      </c>
      <c r="B2" s="59"/>
      <c r="C2" s="59"/>
      <c r="D2" s="60"/>
    </row>
    <row r="3" s="51" customFormat="1" ht="22" customHeight="1" spans="1:5">
      <c r="A3" s="92" t="s">
        <v>44</v>
      </c>
      <c r="B3" s="72" t="s">
        <v>45</v>
      </c>
      <c r="C3" s="72" t="s">
        <v>46</v>
      </c>
      <c r="D3" s="72" t="s">
        <v>47</v>
      </c>
      <c r="E3" s="93" t="s">
        <v>48</v>
      </c>
    </row>
    <row r="4" s="51" customFormat="1" ht="22" customHeight="1" spans="1:5">
      <c r="A4" s="63" t="s">
        <v>49</v>
      </c>
      <c r="B4" s="64">
        <v>56500</v>
      </c>
      <c r="C4" s="64">
        <v>50000</v>
      </c>
      <c r="D4" s="64">
        <v>6500</v>
      </c>
      <c r="E4" s="94" t="s">
        <v>50</v>
      </c>
    </row>
    <row r="5" s="51" customFormat="1" ht="22" customHeight="1" spans="1:5">
      <c r="A5" s="63" t="s">
        <v>51</v>
      </c>
      <c r="B5" s="64">
        <v>22600</v>
      </c>
      <c r="C5" s="64">
        <v>20000</v>
      </c>
      <c r="D5" s="64">
        <v>2600</v>
      </c>
      <c r="E5" s="95"/>
    </row>
    <row r="6" s="51" customFormat="1" ht="56" customHeight="1" spans="1:5">
      <c r="A6" s="63" t="s">
        <v>52</v>
      </c>
      <c r="B6" s="64">
        <v>10300</v>
      </c>
      <c r="C6" s="64">
        <v>10000</v>
      </c>
      <c r="D6" s="64">
        <v>300</v>
      </c>
      <c r="E6" s="96" t="s">
        <v>53</v>
      </c>
    </row>
    <row r="7" s="51" customFormat="1" ht="18" customHeight="1" spans="2:5">
      <c r="B7" s="68"/>
      <c r="C7" s="69"/>
      <c r="D7" s="69"/>
      <c r="E7" s="70"/>
    </row>
    <row r="8" s="51" customFormat="1" ht="35" customHeight="1" spans="1:5">
      <c r="A8" s="71" t="s">
        <v>54</v>
      </c>
      <c r="B8" s="72" t="s">
        <v>55</v>
      </c>
      <c r="C8" s="73" t="s">
        <v>12</v>
      </c>
      <c r="D8" s="73" t="s">
        <v>56</v>
      </c>
      <c r="E8" s="97" t="s">
        <v>48</v>
      </c>
    </row>
    <row r="9" s="51" customFormat="1" ht="17" customHeight="1" spans="1:5">
      <c r="A9" s="63" t="s">
        <v>57</v>
      </c>
      <c r="B9" s="64">
        <v>40000</v>
      </c>
      <c r="C9" s="64">
        <v>5200</v>
      </c>
      <c r="D9" s="74">
        <v>2</v>
      </c>
      <c r="E9" s="98" t="s">
        <v>58</v>
      </c>
    </row>
    <row r="10" s="51" customFormat="1" ht="18" customHeight="1" spans="5:5">
      <c r="E10" s="68"/>
    </row>
    <row r="11" s="51" customFormat="1" customHeight="1" spans="2:5">
      <c r="B11" s="54"/>
      <c r="E11" s="75"/>
    </row>
    <row r="12" s="52" customFormat="1" ht="19" customHeight="1" spans="1:5">
      <c r="A12" s="76" t="s">
        <v>59</v>
      </c>
      <c r="B12" s="77"/>
      <c r="C12" s="78"/>
      <c r="D12" s="76"/>
      <c r="E12" s="79"/>
    </row>
    <row r="13" s="51" customFormat="1" ht="14.25" customHeight="1" spans="1:5">
      <c r="A13" s="85" t="s">
        <v>60</v>
      </c>
      <c r="B13" s="81" t="s">
        <v>61</v>
      </c>
      <c r="C13" s="82">
        <v>50000</v>
      </c>
      <c r="D13" s="83"/>
      <c r="E13" s="75"/>
    </row>
    <row r="14" s="51" customFormat="1" ht="14.25" customHeight="1" spans="1:5">
      <c r="A14" s="87"/>
      <c r="B14" s="81" t="s">
        <v>62</v>
      </c>
      <c r="C14" s="82">
        <v>6500</v>
      </c>
      <c r="D14" s="83"/>
      <c r="E14" s="75"/>
    </row>
    <row r="15" s="51" customFormat="1" ht="14.25" customHeight="1" spans="1:5">
      <c r="A15" s="87"/>
      <c r="B15" s="81" t="s">
        <v>23</v>
      </c>
      <c r="C15" s="82">
        <v>20000</v>
      </c>
      <c r="D15" s="83"/>
      <c r="E15" s="75"/>
    </row>
    <row r="16" s="51" customFormat="1" ht="14.25" customHeight="1" spans="1:5">
      <c r="A16" s="87"/>
      <c r="B16" s="81" t="s">
        <v>63</v>
      </c>
      <c r="C16" s="82">
        <v>2600</v>
      </c>
      <c r="D16" s="83"/>
      <c r="E16" s="75"/>
    </row>
    <row r="17" s="51" customFormat="1" ht="14.25" customHeight="1" spans="1:5">
      <c r="A17" s="87"/>
      <c r="B17" s="81" t="s">
        <v>64</v>
      </c>
      <c r="C17" s="82">
        <f>C13+C15</f>
        <v>70000</v>
      </c>
      <c r="D17" s="83" t="s">
        <v>65</v>
      </c>
      <c r="E17" s="75"/>
    </row>
    <row r="18" s="51" customFormat="1" ht="14.25" customHeight="1" spans="1:5">
      <c r="A18" s="87"/>
      <c r="B18" s="81" t="s">
        <v>26</v>
      </c>
      <c r="C18" s="82">
        <f>C14+C16</f>
        <v>9100</v>
      </c>
      <c r="D18" s="83" t="s">
        <v>66</v>
      </c>
      <c r="E18" s="75"/>
    </row>
    <row r="19" s="51" customFormat="1" ht="14.25" customHeight="1" spans="1:5">
      <c r="A19" s="87"/>
      <c r="B19" s="81" t="s">
        <v>67</v>
      </c>
      <c r="C19" s="82">
        <v>10000</v>
      </c>
      <c r="D19" s="83"/>
      <c r="E19" s="75"/>
    </row>
    <row r="20" s="51" customFormat="1" ht="14.25" customHeight="1" spans="1:5">
      <c r="A20" s="87"/>
      <c r="B20" s="81" t="s">
        <v>68</v>
      </c>
      <c r="C20" s="82">
        <v>300</v>
      </c>
      <c r="D20" s="83"/>
      <c r="E20" s="75"/>
    </row>
    <row r="21" s="51" customFormat="1" ht="14.25" customHeight="1" spans="1:5">
      <c r="A21" s="87"/>
      <c r="B21" s="81" t="s">
        <v>69</v>
      </c>
      <c r="C21" s="82">
        <v>10000</v>
      </c>
      <c r="D21" s="83" t="s">
        <v>70</v>
      </c>
      <c r="E21" s="75"/>
    </row>
    <row r="22" s="51" customFormat="1" ht="14.25" customHeight="1" spans="1:5">
      <c r="A22" s="86"/>
      <c r="B22" s="81" t="s">
        <v>71</v>
      </c>
      <c r="C22" s="82">
        <v>300</v>
      </c>
      <c r="D22" s="83" t="s">
        <v>72</v>
      </c>
      <c r="E22" s="75"/>
    </row>
    <row r="23" s="51" customFormat="1" customHeight="1" spans="1:5">
      <c r="A23" s="80" t="s">
        <v>73</v>
      </c>
      <c r="B23" s="81" t="s">
        <v>74</v>
      </c>
      <c r="C23" s="84">
        <v>2</v>
      </c>
      <c r="D23" s="83"/>
      <c r="E23" s="75"/>
    </row>
    <row r="24" s="51" customFormat="1" customHeight="1" spans="1:5">
      <c r="A24" s="80"/>
      <c r="B24" s="81" t="s">
        <v>75</v>
      </c>
      <c r="C24" s="82">
        <v>40000</v>
      </c>
      <c r="D24" s="83"/>
      <c r="E24" s="75"/>
    </row>
    <row r="25" s="51" customFormat="1" customHeight="1" spans="1:5">
      <c r="A25" s="80"/>
      <c r="B25" s="81" t="s">
        <v>24</v>
      </c>
      <c r="C25" s="82">
        <v>5200</v>
      </c>
      <c r="D25" s="83"/>
      <c r="E25" s="75"/>
    </row>
    <row r="26" s="51" customFormat="1" ht="14.25" customHeight="1" spans="1:5">
      <c r="A26" s="80" t="s">
        <v>76</v>
      </c>
      <c r="B26" s="81" t="s">
        <v>77</v>
      </c>
      <c r="C26" s="82"/>
      <c r="D26" s="83"/>
      <c r="E26" s="75"/>
    </row>
    <row r="27" s="51" customFormat="1" customHeight="1" spans="1:5">
      <c r="A27" s="85" t="s">
        <v>78</v>
      </c>
      <c r="B27" s="81" t="s">
        <v>77</v>
      </c>
      <c r="C27" s="80"/>
      <c r="D27" s="83"/>
      <c r="E27" s="75"/>
    </row>
    <row r="28" s="51" customFormat="1" ht="14.25" customHeight="1" spans="1:5">
      <c r="A28" s="99" t="s">
        <v>79</v>
      </c>
      <c r="B28" s="100" t="s">
        <v>21</v>
      </c>
      <c r="C28" s="82">
        <v>4100</v>
      </c>
      <c r="D28" s="83" t="s">
        <v>80</v>
      </c>
      <c r="E28" s="75"/>
    </row>
    <row r="29" s="51" customFormat="1" customHeight="1" spans="1:5">
      <c r="A29" s="99"/>
      <c r="B29" s="100" t="s">
        <v>81</v>
      </c>
      <c r="C29" s="82">
        <v>0.07</v>
      </c>
      <c r="D29" s="83"/>
      <c r="E29" s="75"/>
    </row>
    <row r="30" s="51" customFormat="1" customHeight="1" spans="1:5">
      <c r="A30" s="99"/>
      <c r="B30" s="100" t="s">
        <v>82</v>
      </c>
      <c r="C30" s="82">
        <v>0.03</v>
      </c>
      <c r="D30" s="83"/>
      <c r="E30" s="75"/>
    </row>
    <row r="31" s="51" customFormat="1" customHeight="1" spans="1:5">
      <c r="A31" s="99"/>
      <c r="B31" s="100" t="s">
        <v>83</v>
      </c>
      <c r="C31" s="82">
        <v>0.02</v>
      </c>
      <c r="D31" s="83"/>
      <c r="E31" s="75"/>
    </row>
    <row r="32" s="51" customFormat="1" ht="18" customHeight="1" spans="1:4">
      <c r="A32" s="99"/>
      <c r="B32" s="100" t="s">
        <v>84</v>
      </c>
      <c r="C32" s="82">
        <v>143.5</v>
      </c>
      <c r="D32" s="88"/>
    </row>
    <row r="33" s="51" customFormat="1" ht="36" customHeight="1" spans="1:5">
      <c r="A33" s="99"/>
      <c r="B33" s="100" t="s">
        <v>85</v>
      </c>
      <c r="C33" s="82">
        <v>0</v>
      </c>
      <c r="D33" s="88"/>
      <c r="E33" s="101" t="s">
        <v>86</v>
      </c>
    </row>
    <row r="34" s="51" customFormat="1" ht="39" customHeight="1" spans="1:5">
      <c r="A34" s="99"/>
      <c r="B34" s="100" t="s">
        <v>87</v>
      </c>
      <c r="C34" s="82">
        <v>0</v>
      </c>
      <c r="D34" s="88"/>
      <c r="E34" s="102"/>
    </row>
    <row r="35" s="51" customFormat="1" ht="39" customHeight="1" spans="1:5">
      <c r="A35" s="103" t="s">
        <v>88</v>
      </c>
      <c r="B35" s="100" t="s">
        <v>62</v>
      </c>
      <c r="C35" s="82">
        <v>100</v>
      </c>
      <c r="D35" s="88"/>
      <c r="E35" s="102"/>
    </row>
    <row r="36" s="51" customFormat="1" ht="39" customHeight="1" spans="1:5">
      <c r="A36" s="103"/>
      <c r="B36" s="100" t="s">
        <v>23</v>
      </c>
      <c r="C36" s="82">
        <v>100</v>
      </c>
      <c r="D36" s="88"/>
      <c r="E36" s="102"/>
    </row>
    <row r="37" s="51" customFormat="1" ht="39" customHeight="1" spans="1:5">
      <c r="A37" s="104"/>
      <c r="B37" s="100" t="s">
        <v>89</v>
      </c>
      <c r="C37" s="82">
        <v>100</v>
      </c>
      <c r="D37" s="88"/>
      <c r="E37" s="102"/>
    </row>
    <row r="38" s="51" customFormat="1" ht="94.5" customHeight="1" spans="1:5">
      <c r="A38" s="86" t="s">
        <v>90</v>
      </c>
      <c r="B38" s="81" t="s">
        <v>61</v>
      </c>
      <c r="C38" s="82">
        <f>C4+C5</f>
        <v>70000</v>
      </c>
      <c r="D38" s="88" t="s">
        <v>91</v>
      </c>
      <c r="E38" s="105"/>
    </row>
    <row r="39" s="51" customFormat="1" customHeight="1" spans="1:5">
      <c r="A39" s="80"/>
      <c r="B39" s="81" t="s">
        <v>74</v>
      </c>
      <c r="C39" s="82">
        <v>70000</v>
      </c>
      <c r="D39" s="83"/>
      <c r="E39" s="106"/>
    </row>
    <row r="40" s="51" customFormat="1" ht="135" customHeight="1" spans="1:4">
      <c r="A40" s="80"/>
      <c r="B40" s="81" t="s">
        <v>92</v>
      </c>
      <c r="C40" s="82">
        <f>D4+D5</f>
        <v>9100</v>
      </c>
      <c r="D40" s="89" t="s">
        <v>93</v>
      </c>
    </row>
    <row r="41" s="51" customFormat="1" ht="94.5" customHeight="1" spans="1:4">
      <c r="A41" s="80"/>
      <c r="B41" s="81" t="s">
        <v>94</v>
      </c>
      <c r="C41" s="82">
        <f>C9</f>
        <v>5200</v>
      </c>
      <c r="D41" s="88" t="s">
        <v>95</v>
      </c>
    </row>
    <row r="42" s="51" customFormat="1" ht="24" customHeight="1" spans="1:4">
      <c r="A42" s="80"/>
      <c r="B42" s="81" t="s">
        <v>96</v>
      </c>
      <c r="C42" s="82">
        <v>5200</v>
      </c>
      <c r="D42" s="88" t="s">
        <v>97</v>
      </c>
    </row>
    <row r="43" s="51" customFormat="1" customHeight="1" spans="1:4">
      <c r="A43" s="80"/>
      <c r="B43" s="81" t="s">
        <v>98</v>
      </c>
      <c r="C43" s="82">
        <f>C41</f>
        <v>5200</v>
      </c>
      <c r="D43" s="83"/>
    </row>
    <row r="44" s="51" customFormat="1" customHeight="1" spans="1:4">
      <c r="A44" s="80"/>
      <c r="B44" s="81" t="s">
        <v>99</v>
      </c>
      <c r="C44" s="82">
        <f>C40-C43</f>
        <v>3900</v>
      </c>
      <c r="D44" s="83" t="s">
        <v>100</v>
      </c>
    </row>
    <row r="45" s="51" customFormat="1" customHeight="1" spans="1:4">
      <c r="A45" s="80"/>
      <c r="B45" s="81" t="s">
        <v>101</v>
      </c>
      <c r="C45" s="82">
        <v>300</v>
      </c>
      <c r="D45" s="83"/>
    </row>
    <row r="46" s="51" customFormat="1" customHeight="1" spans="1:4">
      <c r="A46" s="80"/>
      <c r="B46" s="81" t="s">
        <v>102</v>
      </c>
      <c r="C46" s="82">
        <v>100</v>
      </c>
      <c r="D46" s="83"/>
    </row>
    <row r="47" s="51" customFormat="1" customHeight="1" spans="1:4">
      <c r="A47" s="80"/>
      <c r="B47" s="81" t="s">
        <v>103</v>
      </c>
      <c r="C47" s="82">
        <f>C44+C45-C46</f>
        <v>4100</v>
      </c>
      <c r="D47" s="83" t="s">
        <v>104</v>
      </c>
    </row>
    <row r="48" s="51" customFormat="1" customHeight="1" spans="1:4">
      <c r="A48" s="80"/>
      <c r="B48" s="81" t="s">
        <v>105</v>
      </c>
      <c r="C48" s="82">
        <f>C47</f>
        <v>4100</v>
      </c>
      <c r="D48" s="83" t="s">
        <v>106</v>
      </c>
    </row>
    <row r="49" s="51" customFormat="1" customHeight="1" spans="2:4">
      <c r="B49" s="91"/>
      <c r="C49" s="75"/>
      <c r="D49" s="75"/>
    </row>
    <row r="50" s="51" customFormat="1" customHeight="1" spans="2:4">
      <c r="B50" s="91"/>
      <c r="C50" s="75"/>
      <c r="D50" s="75"/>
    </row>
    <row r="51" s="53" customFormat="1" customHeight="1" spans="1:6">
      <c r="A51" s="51"/>
      <c r="B51" s="54"/>
      <c r="C51" s="51"/>
      <c r="D51" s="51"/>
      <c r="E51" s="51"/>
      <c r="F51" s="51"/>
    </row>
    <row r="52" s="53" customFormat="1" customHeight="1" spans="1:6">
      <c r="A52" s="51"/>
      <c r="B52" s="54"/>
      <c r="C52" s="51"/>
      <c r="D52" s="51"/>
      <c r="E52" s="51"/>
      <c r="F52" s="51"/>
    </row>
    <row r="53" s="53" customFormat="1" customHeight="1" spans="1:6">
      <c r="A53" s="51"/>
      <c r="B53" s="54"/>
      <c r="C53" s="51"/>
      <c r="D53" s="51"/>
      <c r="E53" s="51"/>
      <c r="F53" s="51"/>
    </row>
    <row r="54" s="53" customFormat="1" customHeight="1" spans="1:6">
      <c r="A54" s="51"/>
      <c r="B54" s="54"/>
      <c r="C54" s="51"/>
      <c r="D54" s="51"/>
      <c r="E54" s="51"/>
      <c r="F54" s="51"/>
    </row>
    <row r="55" s="53" customFormat="1" customHeight="1" spans="1:6">
      <c r="A55" s="51"/>
      <c r="B55" s="54"/>
      <c r="C55" s="51"/>
      <c r="D55" s="51"/>
      <c r="E55" s="51"/>
      <c r="F55" s="51"/>
    </row>
    <row r="56" s="53" customFormat="1" customHeight="1" spans="1:6">
      <c r="A56" s="51"/>
      <c r="B56" s="54"/>
      <c r="C56" s="51"/>
      <c r="D56" s="51"/>
      <c r="E56" s="51"/>
      <c r="F56" s="51"/>
    </row>
    <row r="57" s="53" customFormat="1" customHeight="1" spans="1:6">
      <c r="A57" s="51"/>
      <c r="B57" s="54"/>
      <c r="C57" s="51"/>
      <c r="D57" s="51"/>
      <c r="E57" s="51"/>
      <c r="F57" s="51"/>
    </row>
  </sheetData>
  <mergeCells count="8">
    <mergeCell ref="A2:D2"/>
    <mergeCell ref="A13:A22"/>
    <mergeCell ref="A23:A25"/>
    <mergeCell ref="A28:A34"/>
    <mergeCell ref="A35:A37"/>
    <mergeCell ref="A38:A48"/>
    <mergeCell ref="E4:E5"/>
    <mergeCell ref="E33:E3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56"/>
  <sheetViews>
    <sheetView tabSelected="1" topLeftCell="A2" workbookViewId="0">
      <selection activeCell="E13" sqref="E13"/>
    </sheetView>
  </sheetViews>
  <sheetFormatPr defaultColWidth="9" defaultRowHeight="13.5" customHeight="1"/>
  <cols>
    <col min="1" max="1" width="24.125" style="51" customWidth="1"/>
    <col min="2" max="2" width="25.9166666666667" style="54" customWidth="1"/>
    <col min="3" max="3" width="16.1666666666667" style="51" customWidth="1"/>
    <col min="4" max="4" width="32.25" style="51" customWidth="1"/>
    <col min="5" max="5" width="63.25" style="51" customWidth="1"/>
    <col min="6" max="6" width="9.33333333333333" style="51"/>
    <col min="7" max="16384" width="9" style="53"/>
  </cols>
  <sheetData>
    <row r="1" s="50" customFormat="1" ht="24" customHeight="1" spans="1:40">
      <c r="A1" s="55" t="s">
        <v>4</v>
      </c>
      <c r="B1" s="56"/>
      <c r="C1" s="57"/>
      <c r="D1" s="57"/>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row>
    <row r="2" s="51" customFormat="1" ht="27" customHeight="1" spans="1:4">
      <c r="A2" s="58" t="s">
        <v>43</v>
      </c>
      <c r="B2" s="59"/>
      <c r="C2" s="59"/>
      <c r="D2" s="60"/>
    </row>
    <row r="3" s="51" customFormat="1" ht="22" customHeight="1" spans="1:5">
      <c r="A3" s="61" t="s">
        <v>44</v>
      </c>
      <c r="B3" s="62" t="s">
        <v>45</v>
      </c>
      <c r="C3" s="62" t="s">
        <v>46</v>
      </c>
      <c r="D3" s="62" t="s">
        <v>47</v>
      </c>
      <c r="E3" s="62" t="s">
        <v>48</v>
      </c>
    </row>
    <row r="4" s="51" customFormat="1" ht="22" customHeight="1" spans="1:5">
      <c r="A4" s="63" t="s">
        <v>107</v>
      </c>
      <c r="B4" s="64">
        <v>76300</v>
      </c>
      <c r="C4" s="64">
        <v>70000</v>
      </c>
      <c r="D4" s="64">
        <v>6300</v>
      </c>
      <c r="E4" s="63" t="s">
        <v>108</v>
      </c>
    </row>
    <row r="5" s="51" customFormat="1" ht="22" customHeight="1" spans="1:5">
      <c r="A5" s="63" t="s">
        <v>109</v>
      </c>
      <c r="B5" s="64">
        <v>42400</v>
      </c>
      <c r="C5" s="64">
        <v>40000</v>
      </c>
      <c r="D5" s="64">
        <v>2400</v>
      </c>
      <c r="E5" s="63" t="s">
        <v>50</v>
      </c>
    </row>
    <row r="6" s="51" customFormat="1" ht="102" customHeight="1" spans="1:5">
      <c r="A6" s="65" t="s">
        <v>110</v>
      </c>
      <c r="B6" s="66">
        <v>113000</v>
      </c>
      <c r="C6" s="66">
        <v>100000</v>
      </c>
      <c r="D6" s="66">
        <v>13000</v>
      </c>
      <c r="E6" s="67" t="s">
        <v>111</v>
      </c>
    </row>
    <row r="7" s="51" customFormat="1" ht="18" customHeight="1" spans="2:5">
      <c r="B7" s="68"/>
      <c r="C7" s="69"/>
      <c r="D7" s="69"/>
      <c r="E7" s="70"/>
    </row>
    <row r="8" s="51" customFormat="1" ht="35" customHeight="1" spans="1:5">
      <c r="A8" s="71" t="s">
        <v>54</v>
      </c>
      <c r="B8" s="72" t="s">
        <v>55</v>
      </c>
      <c r="C8" s="73" t="s">
        <v>12</v>
      </c>
      <c r="D8" s="73" t="s">
        <v>56</v>
      </c>
      <c r="E8" s="70"/>
    </row>
    <row r="9" s="51" customFormat="1" ht="17" customHeight="1" spans="1:5">
      <c r="A9" s="63" t="s">
        <v>57</v>
      </c>
      <c r="B9" s="64">
        <v>160000</v>
      </c>
      <c r="C9" s="64">
        <v>20800</v>
      </c>
      <c r="D9" s="74">
        <v>5</v>
      </c>
      <c r="E9" s="68"/>
    </row>
    <row r="10" s="51" customFormat="1" ht="18" customHeight="1" spans="5:5">
      <c r="E10" s="68"/>
    </row>
    <row r="11" s="51" customFormat="1" customHeight="1" spans="2:5">
      <c r="B11" s="54"/>
      <c r="E11" s="75"/>
    </row>
    <row r="12" s="52" customFormat="1" ht="19" customHeight="1" spans="1:5">
      <c r="A12" s="76" t="s">
        <v>59</v>
      </c>
      <c r="B12" s="77"/>
      <c r="C12" s="78"/>
      <c r="D12" s="76"/>
      <c r="E12" s="79"/>
    </row>
    <row r="13" s="51" customFormat="1" ht="14.25" customHeight="1" spans="1:5">
      <c r="A13" s="80" t="s">
        <v>60</v>
      </c>
      <c r="B13" s="81" t="s">
        <v>112</v>
      </c>
      <c r="C13" s="82">
        <v>70000</v>
      </c>
      <c r="D13" s="83"/>
      <c r="E13" s="75"/>
    </row>
    <row r="14" s="51" customFormat="1" ht="14.25" customHeight="1" spans="1:5">
      <c r="A14" s="80"/>
      <c r="B14" s="81" t="s">
        <v>113</v>
      </c>
      <c r="C14" s="82">
        <v>6300</v>
      </c>
      <c r="D14" s="83"/>
      <c r="E14" s="75"/>
    </row>
    <row r="15" s="51" customFormat="1" ht="14.25" customHeight="1" spans="1:5">
      <c r="A15" s="80"/>
      <c r="B15" s="81" t="s">
        <v>114</v>
      </c>
      <c r="C15" s="82">
        <v>40000</v>
      </c>
      <c r="D15" s="83"/>
      <c r="E15" s="75"/>
    </row>
    <row r="16" s="51" customFormat="1" ht="14.25" customHeight="1" spans="1:5">
      <c r="A16" s="80"/>
      <c r="B16" s="81" t="s">
        <v>115</v>
      </c>
      <c r="C16" s="82">
        <v>2400</v>
      </c>
      <c r="D16" s="83"/>
      <c r="E16" s="75"/>
    </row>
    <row r="17" s="51" customFormat="1" ht="14.25" customHeight="1" spans="1:5">
      <c r="A17" s="80"/>
      <c r="B17" s="81" t="s">
        <v>81</v>
      </c>
      <c r="C17" s="82">
        <v>100000</v>
      </c>
      <c r="D17" s="83"/>
      <c r="E17" s="75"/>
    </row>
    <row r="18" s="51" customFormat="1" ht="14.25" customHeight="1" spans="1:5">
      <c r="A18" s="80"/>
      <c r="B18" s="81" t="s">
        <v>116</v>
      </c>
      <c r="C18" s="82">
        <v>13000</v>
      </c>
      <c r="D18" s="83"/>
      <c r="E18" s="75"/>
    </row>
    <row r="19" s="51" customFormat="1" ht="14.25" customHeight="1" spans="1:5">
      <c r="A19" s="80"/>
      <c r="B19" s="81" t="s">
        <v>117</v>
      </c>
      <c r="C19" s="82">
        <v>70000</v>
      </c>
      <c r="D19" s="83" t="s">
        <v>118</v>
      </c>
      <c r="E19" s="75"/>
    </row>
    <row r="20" s="51" customFormat="1" ht="14.25" customHeight="1" spans="1:5">
      <c r="A20" s="80"/>
      <c r="B20" s="81" t="s">
        <v>119</v>
      </c>
      <c r="C20" s="82">
        <v>6300</v>
      </c>
      <c r="D20" s="83" t="s">
        <v>120</v>
      </c>
      <c r="E20" s="75"/>
    </row>
    <row r="21" s="51" customFormat="1" ht="14.25" customHeight="1" spans="1:5">
      <c r="A21" s="80"/>
      <c r="B21" s="81" t="s">
        <v>121</v>
      </c>
      <c r="C21" s="82">
        <v>40000</v>
      </c>
      <c r="D21" s="83" t="s">
        <v>122</v>
      </c>
      <c r="E21" s="75"/>
    </row>
    <row r="22" s="51" customFormat="1" ht="14.25" customHeight="1" spans="1:5">
      <c r="A22" s="80"/>
      <c r="B22" s="81" t="s">
        <v>123</v>
      </c>
      <c r="C22" s="82">
        <v>2400</v>
      </c>
      <c r="D22" s="83" t="s">
        <v>124</v>
      </c>
      <c r="E22" s="75"/>
    </row>
    <row r="23" s="51" customFormat="1" ht="14.25" customHeight="1" spans="1:5">
      <c r="A23" s="80"/>
      <c r="B23" s="81" t="s">
        <v>64</v>
      </c>
      <c r="C23" s="82">
        <v>100000</v>
      </c>
      <c r="D23" s="83" t="s">
        <v>65</v>
      </c>
      <c r="E23" s="75"/>
    </row>
    <row r="24" s="51" customFormat="1" ht="14.25" customHeight="1" spans="1:5">
      <c r="A24" s="80"/>
      <c r="B24" s="81" t="s">
        <v>26</v>
      </c>
      <c r="C24" s="82">
        <v>13000</v>
      </c>
      <c r="D24" s="83" t="s">
        <v>66</v>
      </c>
      <c r="E24" s="75"/>
    </row>
    <row r="25" s="51" customFormat="1" ht="14.25" customHeight="1" spans="1:5">
      <c r="A25" s="80"/>
      <c r="B25" s="81" t="s">
        <v>125</v>
      </c>
      <c r="C25" s="82">
        <f>C13+C15+C17</f>
        <v>210000</v>
      </c>
      <c r="D25" s="83" t="s">
        <v>126</v>
      </c>
      <c r="E25" s="75"/>
    </row>
    <row r="26" s="51" customFormat="1" ht="14.25" customHeight="1" spans="1:5">
      <c r="A26" s="80"/>
      <c r="B26" s="81" t="s">
        <v>127</v>
      </c>
      <c r="C26" s="82">
        <f>C14+C16+C18</f>
        <v>21700</v>
      </c>
      <c r="D26" s="83" t="s">
        <v>128</v>
      </c>
      <c r="E26" s="75"/>
    </row>
    <row r="27" s="51" customFormat="1" customHeight="1" spans="1:5">
      <c r="A27" s="80" t="s">
        <v>73</v>
      </c>
      <c r="B27" s="81" t="s">
        <v>74</v>
      </c>
      <c r="C27" s="84">
        <v>5</v>
      </c>
      <c r="D27" s="83"/>
      <c r="E27" s="75"/>
    </row>
    <row r="28" s="51" customFormat="1" customHeight="1" spans="1:5">
      <c r="A28" s="80"/>
      <c r="B28" s="81" t="s">
        <v>75</v>
      </c>
      <c r="C28" s="82">
        <v>160000</v>
      </c>
      <c r="D28" s="83"/>
      <c r="E28" s="75"/>
    </row>
    <row r="29" s="51" customFormat="1" customHeight="1" spans="1:5">
      <c r="A29" s="80"/>
      <c r="B29" s="81" t="s">
        <v>24</v>
      </c>
      <c r="C29" s="82">
        <v>20800</v>
      </c>
      <c r="D29" s="83"/>
      <c r="E29" s="75"/>
    </row>
    <row r="30" s="51" customFormat="1" ht="12" customHeight="1" spans="1:5">
      <c r="A30" s="85" t="s">
        <v>76</v>
      </c>
      <c r="B30" s="81" t="s">
        <v>74</v>
      </c>
      <c r="C30" s="82">
        <v>76300</v>
      </c>
      <c r="D30" s="83"/>
      <c r="E30" s="75"/>
    </row>
    <row r="31" s="51" customFormat="1" ht="14.25" customHeight="1" spans="1:5">
      <c r="A31" s="86"/>
      <c r="B31" s="81" t="s">
        <v>129</v>
      </c>
      <c r="C31" s="82">
        <v>42400</v>
      </c>
      <c r="D31" s="83"/>
      <c r="E31" s="75"/>
    </row>
    <row r="32" s="51" customFormat="1" customHeight="1" spans="1:5">
      <c r="A32" s="80" t="s">
        <v>78</v>
      </c>
      <c r="B32" s="81" t="s">
        <v>77</v>
      </c>
      <c r="C32" s="80"/>
      <c r="D32" s="83"/>
      <c r="E32" s="75"/>
    </row>
    <row r="33" s="51" customFormat="1" ht="14.25" customHeight="1" spans="1:5">
      <c r="A33" s="85" t="s">
        <v>79</v>
      </c>
      <c r="B33" s="81" t="s">
        <v>21</v>
      </c>
      <c r="C33" s="82">
        <v>900</v>
      </c>
      <c r="D33" s="83" t="s">
        <v>80</v>
      </c>
      <c r="E33" s="75"/>
    </row>
    <row r="34" s="51" customFormat="1" customHeight="1" spans="1:5">
      <c r="A34" s="87"/>
      <c r="B34" s="81" t="s">
        <v>81</v>
      </c>
      <c r="C34" s="82">
        <v>0.07</v>
      </c>
      <c r="D34" s="83"/>
      <c r="E34" s="75"/>
    </row>
    <row r="35" s="51" customFormat="1" customHeight="1" spans="1:5">
      <c r="A35" s="87"/>
      <c r="B35" s="81" t="s">
        <v>82</v>
      </c>
      <c r="C35" s="82">
        <v>0.03</v>
      </c>
      <c r="D35" s="83"/>
      <c r="E35" s="75"/>
    </row>
    <row r="36" s="51" customFormat="1" customHeight="1" spans="1:5">
      <c r="A36" s="87"/>
      <c r="B36" s="81" t="s">
        <v>83</v>
      </c>
      <c r="C36" s="82">
        <v>0.02</v>
      </c>
      <c r="D36" s="83"/>
      <c r="E36" s="75"/>
    </row>
    <row r="37" s="51" customFormat="1" ht="18" customHeight="1" spans="1:4">
      <c r="A37" s="87"/>
      <c r="B37" s="81" t="s">
        <v>84</v>
      </c>
      <c r="C37" s="82">
        <v>31.5</v>
      </c>
      <c r="D37" s="88"/>
    </row>
    <row r="38" s="51" customFormat="1" ht="18" customHeight="1" spans="1:4">
      <c r="A38" s="87"/>
      <c r="B38" s="81" t="s">
        <v>85</v>
      </c>
      <c r="C38" s="82">
        <v>13.5</v>
      </c>
      <c r="D38" s="88"/>
    </row>
    <row r="39" s="51" customFormat="1" ht="18" customHeight="1" spans="1:4">
      <c r="A39" s="86"/>
      <c r="B39" s="81" t="s">
        <v>87</v>
      </c>
      <c r="C39" s="82">
        <v>9</v>
      </c>
      <c r="D39" s="88"/>
    </row>
    <row r="40" s="51" customFormat="1" ht="94.5" customHeight="1" spans="1:4">
      <c r="A40" s="80" t="s">
        <v>90</v>
      </c>
      <c r="B40" s="81" t="s">
        <v>61</v>
      </c>
      <c r="C40" s="82">
        <f>C4+C5+C6</f>
        <v>210000</v>
      </c>
      <c r="D40" s="88" t="s">
        <v>91</v>
      </c>
    </row>
    <row r="41" s="51" customFormat="1" ht="135" customHeight="1" spans="1:5">
      <c r="A41" s="80"/>
      <c r="B41" s="81" t="s">
        <v>92</v>
      </c>
      <c r="C41" s="82">
        <f>D4+D5+D6</f>
        <v>21700</v>
      </c>
      <c r="D41" s="89" t="s">
        <v>93</v>
      </c>
      <c r="E41" s="90"/>
    </row>
    <row r="42" s="51" customFormat="1" ht="94.5" customHeight="1" spans="1:4">
      <c r="A42" s="80"/>
      <c r="B42" s="81" t="s">
        <v>94</v>
      </c>
      <c r="C42" s="82">
        <f>C9</f>
        <v>20800</v>
      </c>
      <c r="D42" s="88" t="s">
        <v>95</v>
      </c>
    </row>
    <row r="43" s="51" customFormat="1" ht="24" customHeight="1" spans="1:4">
      <c r="A43" s="80"/>
      <c r="B43" s="81" t="s">
        <v>96</v>
      </c>
      <c r="C43" s="82">
        <v>20800</v>
      </c>
      <c r="D43" s="88" t="s">
        <v>97</v>
      </c>
    </row>
    <row r="44" s="51" customFormat="1" customHeight="1" spans="1:4">
      <c r="A44" s="80"/>
      <c r="B44" s="81" t="s">
        <v>98</v>
      </c>
      <c r="C44" s="82">
        <f>C42</f>
        <v>20800</v>
      </c>
      <c r="D44" s="83"/>
    </row>
    <row r="45" s="51" customFormat="1" customHeight="1" spans="1:4">
      <c r="A45" s="80"/>
      <c r="B45" s="81" t="s">
        <v>99</v>
      </c>
      <c r="C45" s="82">
        <f>C41-C44</f>
        <v>900</v>
      </c>
      <c r="D45" s="83" t="s">
        <v>100</v>
      </c>
    </row>
    <row r="46" s="51" customFormat="1" customHeight="1" spans="1:4">
      <c r="A46" s="80"/>
      <c r="B46" s="81" t="s">
        <v>103</v>
      </c>
      <c r="C46" s="82">
        <f>C45</f>
        <v>900</v>
      </c>
      <c r="D46" s="83" t="s">
        <v>104</v>
      </c>
    </row>
    <row r="47" s="51" customFormat="1" customHeight="1" spans="1:4">
      <c r="A47" s="80"/>
      <c r="B47" s="81" t="s">
        <v>105</v>
      </c>
      <c r="C47" s="82">
        <f>C46</f>
        <v>900</v>
      </c>
      <c r="D47" s="83" t="s">
        <v>106</v>
      </c>
    </row>
    <row r="48" s="51" customFormat="1" customHeight="1" spans="2:4">
      <c r="B48" s="91"/>
      <c r="C48" s="75"/>
      <c r="D48" s="75"/>
    </row>
    <row r="49" s="51" customFormat="1" customHeight="1" spans="2:4">
      <c r="B49" s="91"/>
      <c r="C49" s="75"/>
      <c r="D49" s="75"/>
    </row>
    <row r="50" s="53" customFormat="1" customHeight="1" spans="1:6">
      <c r="A50" s="51"/>
      <c r="B50" s="54"/>
      <c r="C50" s="51"/>
      <c r="D50" s="51"/>
      <c r="E50" s="51"/>
      <c r="F50" s="51"/>
    </row>
    <row r="51" s="53" customFormat="1" customHeight="1" spans="1:6">
      <c r="A51" s="51"/>
      <c r="B51" s="54"/>
      <c r="C51" s="51"/>
      <c r="D51" s="51"/>
      <c r="E51" s="51"/>
      <c r="F51" s="51"/>
    </row>
    <row r="52" s="53" customFormat="1" customHeight="1" spans="1:6">
      <c r="A52" s="51"/>
      <c r="B52" s="54"/>
      <c r="C52" s="51"/>
      <c r="D52" s="51"/>
      <c r="E52" s="51"/>
      <c r="F52" s="51"/>
    </row>
    <row r="53" s="53" customFormat="1" customHeight="1" spans="1:6">
      <c r="A53" s="51"/>
      <c r="B53" s="54"/>
      <c r="C53" s="51"/>
      <c r="D53" s="51"/>
      <c r="E53" s="51"/>
      <c r="F53" s="51"/>
    </row>
    <row r="54" s="53" customFormat="1" customHeight="1" spans="1:6">
      <c r="A54" s="51"/>
      <c r="B54" s="54"/>
      <c r="C54" s="51"/>
      <c r="D54" s="51"/>
      <c r="E54" s="51"/>
      <c r="F54" s="51"/>
    </row>
    <row r="55" s="53" customFormat="1" customHeight="1" spans="1:6">
      <c r="A55" s="51"/>
      <c r="B55" s="54"/>
      <c r="C55" s="51"/>
      <c r="D55" s="51"/>
      <c r="E55" s="51"/>
      <c r="F55" s="51"/>
    </row>
    <row r="56" s="53" customFormat="1" customHeight="1" spans="1:6">
      <c r="A56" s="51"/>
      <c r="B56" s="54"/>
      <c r="C56" s="51"/>
      <c r="D56" s="51"/>
      <c r="E56" s="51"/>
      <c r="F56" s="51"/>
    </row>
  </sheetData>
  <mergeCells count="6">
    <mergeCell ref="A2:D2"/>
    <mergeCell ref="A13:A26"/>
    <mergeCell ref="A27:A29"/>
    <mergeCell ref="A30:A31"/>
    <mergeCell ref="A33:A39"/>
    <mergeCell ref="A40:A4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8"/>
  <sheetViews>
    <sheetView topLeftCell="E1" workbookViewId="0">
      <selection activeCell="D9" sqref="D9:Q9"/>
    </sheetView>
  </sheetViews>
  <sheetFormatPr defaultColWidth="9" defaultRowHeight="13.5" customHeight="1"/>
  <cols>
    <col min="1" max="1" width="9" style="20"/>
    <col min="2" max="2" width="16.6666666666667" style="20" customWidth="1"/>
    <col min="3" max="3" width="21.3333333333333" style="20" customWidth="1"/>
    <col min="4" max="5" width="21.1666666666667" style="20" customWidth="1"/>
    <col min="6" max="6" width="15.6666666666667" style="20" customWidth="1"/>
    <col min="7" max="7" width="19.1666666666667" style="20" customWidth="1"/>
    <col min="8" max="8" width="15.6666666666667" style="20" customWidth="1"/>
    <col min="9" max="9" width="20.6666666666667" style="20" customWidth="1"/>
    <col min="10" max="10" width="25.1666666666667" style="20" customWidth="1"/>
    <col min="11" max="11" width="21.3333333333333" style="20" customWidth="1"/>
    <col min="12" max="12" width="17.6666666666667" style="20" customWidth="1"/>
    <col min="13" max="13" width="25" style="20" customWidth="1"/>
    <col min="14" max="14" width="23.1666666666667" style="20" customWidth="1"/>
    <col min="15" max="15" width="52.6666666666667" style="20" customWidth="1"/>
    <col min="16" max="16" width="23.1666666666667" style="20" customWidth="1"/>
    <col min="17" max="17" width="31" style="20" customWidth="1"/>
    <col min="18" max="18" width="12.5" style="20" customWidth="1"/>
    <col min="19" max="40" width="9" style="20"/>
  </cols>
  <sheetData>
    <row r="1" s="20" customFormat="1" ht="39.75" customHeight="1" spans="1:18">
      <c r="A1" s="22"/>
      <c r="B1" s="23" t="s">
        <v>130</v>
      </c>
      <c r="C1" s="24"/>
      <c r="D1" s="24"/>
      <c r="E1" s="24"/>
      <c r="F1" s="24"/>
      <c r="G1" s="24"/>
      <c r="H1" s="24"/>
      <c r="I1" s="24"/>
      <c r="J1" s="24"/>
      <c r="K1" s="24"/>
      <c r="L1" s="24"/>
      <c r="M1" s="24"/>
      <c r="N1" s="24"/>
      <c r="O1" s="24"/>
      <c r="P1" s="24"/>
      <c r="Q1" s="24"/>
      <c r="R1" s="46"/>
    </row>
    <row r="2" s="20" customFormat="1" ht="20.1" customHeight="1" spans="1:18">
      <c r="A2" s="22"/>
      <c r="B2" s="25"/>
      <c r="C2" s="25"/>
      <c r="D2" s="25"/>
      <c r="E2" s="25"/>
      <c r="F2" s="26" t="s">
        <v>131</v>
      </c>
      <c r="G2" s="26"/>
      <c r="H2" s="26"/>
      <c r="I2" s="26" t="s">
        <v>132</v>
      </c>
      <c r="J2" s="26"/>
      <c r="K2" s="26"/>
      <c r="L2" s="25"/>
      <c r="M2" s="26" t="s">
        <v>133</v>
      </c>
      <c r="N2" s="26" t="s">
        <v>134</v>
      </c>
      <c r="O2" s="26"/>
      <c r="P2" s="25"/>
      <c r="Q2" s="25"/>
      <c r="R2" s="46"/>
    </row>
    <row r="3" s="20" customFormat="1" ht="20.1" customHeight="1" spans="1:18">
      <c r="A3" s="22"/>
      <c r="B3" s="25"/>
      <c r="C3" s="25"/>
      <c r="D3" s="25"/>
      <c r="E3" s="25"/>
      <c r="F3" s="26" t="s">
        <v>135</v>
      </c>
      <c r="G3" s="26"/>
      <c r="H3" s="26"/>
      <c r="I3" s="26" t="s">
        <v>136</v>
      </c>
      <c r="J3" s="26"/>
      <c r="K3" s="26"/>
      <c r="L3" s="25"/>
      <c r="M3" s="26" t="s">
        <v>137</v>
      </c>
      <c r="N3" s="41">
        <v>45029</v>
      </c>
      <c r="O3" s="25"/>
      <c r="P3" s="25"/>
      <c r="Q3" s="25"/>
      <c r="R3" s="46"/>
    </row>
    <row r="4" s="20" customFormat="1" customHeight="1" spans="1:18">
      <c r="A4" s="22"/>
      <c r="B4" s="25"/>
      <c r="C4" s="25"/>
      <c r="D4" s="25"/>
      <c r="E4" s="25"/>
      <c r="F4" s="25"/>
      <c r="G4" s="25"/>
      <c r="H4" s="25"/>
      <c r="I4" s="25"/>
      <c r="J4" s="25"/>
      <c r="K4" s="25"/>
      <c r="L4" s="25"/>
      <c r="M4" s="25"/>
      <c r="N4" s="25"/>
      <c r="O4" s="25"/>
      <c r="P4" s="25"/>
      <c r="Q4" s="25"/>
      <c r="R4" s="46"/>
    </row>
    <row r="5" s="21" customFormat="1" ht="28.5" customHeight="1" spans="1:18">
      <c r="A5" s="27"/>
      <c r="B5" s="28" t="s">
        <v>138</v>
      </c>
      <c r="C5" s="29" t="s">
        <v>139</v>
      </c>
      <c r="D5" s="29" t="s">
        <v>140</v>
      </c>
      <c r="E5" s="29" t="s">
        <v>141</v>
      </c>
      <c r="F5" s="29" t="s">
        <v>142</v>
      </c>
      <c r="G5" s="29" t="s">
        <v>143</v>
      </c>
      <c r="H5" s="29" t="s">
        <v>144</v>
      </c>
      <c r="I5" s="29" t="s">
        <v>145</v>
      </c>
      <c r="J5" s="29" t="s">
        <v>146</v>
      </c>
      <c r="K5" s="29" t="s">
        <v>147</v>
      </c>
      <c r="L5" s="29" t="s">
        <v>148</v>
      </c>
      <c r="M5" s="29" t="s">
        <v>149</v>
      </c>
      <c r="N5" s="29" t="s">
        <v>150</v>
      </c>
      <c r="O5" s="29" t="s">
        <v>151</v>
      </c>
      <c r="P5" s="29" t="s">
        <v>152</v>
      </c>
      <c r="Q5" s="29" t="s">
        <v>153</v>
      </c>
      <c r="R5" s="47"/>
    </row>
    <row r="6" s="21" customFormat="1" ht="48" customHeight="1" spans="1:18">
      <c r="A6" s="27"/>
      <c r="B6" s="28" t="s">
        <v>154</v>
      </c>
      <c r="C6" s="29" t="s">
        <v>155</v>
      </c>
      <c r="D6" s="29" t="s">
        <v>156</v>
      </c>
      <c r="E6" s="31">
        <v>45292</v>
      </c>
      <c r="F6" s="31">
        <v>45382</v>
      </c>
      <c r="G6" s="32">
        <v>400000</v>
      </c>
      <c r="H6" s="32">
        <v>0</v>
      </c>
      <c r="I6" s="42">
        <v>1</v>
      </c>
      <c r="J6" s="33">
        <v>400000</v>
      </c>
      <c r="K6" s="29" t="s">
        <v>157</v>
      </c>
      <c r="L6" s="29" t="s">
        <v>158</v>
      </c>
      <c r="M6" s="33">
        <f>J6*K6</f>
        <v>240</v>
      </c>
      <c r="N6" s="33">
        <f>M6*0.1</f>
        <v>24</v>
      </c>
      <c r="O6" s="44" t="s">
        <v>159</v>
      </c>
      <c r="P6" s="33">
        <v>0</v>
      </c>
      <c r="Q6" s="33">
        <f>M6-N6</f>
        <v>216</v>
      </c>
      <c r="R6" s="47"/>
    </row>
    <row r="7" s="21" customFormat="1" ht="28.5" customHeight="1" spans="1:18">
      <c r="A7" s="27"/>
      <c r="B7" s="28" t="s">
        <v>8</v>
      </c>
      <c r="C7" s="29" t="s">
        <v>160</v>
      </c>
      <c r="D7" s="29" t="s">
        <v>160</v>
      </c>
      <c r="E7" s="29" t="s">
        <v>160</v>
      </c>
      <c r="F7" s="29" t="s">
        <v>160</v>
      </c>
      <c r="G7" s="33" t="s">
        <v>160</v>
      </c>
      <c r="H7" s="32">
        <v>0</v>
      </c>
      <c r="I7" s="33" t="s">
        <v>160</v>
      </c>
      <c r="J7" s="33">
        <f>J6</f>
        <v>400000</v>
      </c>
      <c r="K7" s="33" t="s">
        <v>160</v>
      </c>
      <c r="L7" s="33" t="s">
        <v>160</v>
      </c>
      <c r="M7" s="33">
        <v>240</v>
      </c>
      <c r="N7" s="33">
        <v>24</v>
      </c>
      <c r="O7" s="33" t="s">
        <v>160</v>
      </c>
      <c r="P7" s="45">
        <v>0</v>
      </c>
      <c r="Q7" s="33">
        <v>216</v>
      </c>
      <c r="R7" s="47"/>
    </row>
    <row r="8" s="20" customFormat="1" ht="21" customHeight="1" spans="1:18">
      <c r="A8" s="22"/>
      <c r="B8" s="34" t="s">
        <v>161</v>
      </c>
      <c r="C8" s="35"/>
      <c r="D8" s="35"/>
      <c r="E8" s="35"/>
      <c r="F8" s="35"/>
      <c r="G8" s="35"/>
      <c r="H8" s="35"/>
      <c r="I8" s="35"/>
      <c r="J8" s="35"/>
      <c r="K8" s="35"/>
      <c r="L8" s="35"/>
      <c r="M8" s="35"/>
      <c r="N8" s="35"/>
      <c r="O8" s="35"/>
      <c r="P8" s="35"/>
      <c r="Q8" s="36"/>
      <c r="R8" s="46"/>
    </row>
    <row r="9" s="20" customFormat="1" ht="21" customHeight="1" spans="1:18">
      <c r="A9" s="22"/>
      <c r="B9" s="34" t="s">
        <v>162</v>
      </c>
      <c r="C9" s="36"/>
      <c r="D9" s="34"/>
      <c r="E9" s="35"/>
      <c r="F9" s="35"/>
      <c r="G9" s="35"/>
      <c r="H9" s="35"/>
      <c r="I9" s="35"/>
      <c r="J9" s="35"/>
      <c r="K9" s="35"/>
      <c r="L9" s="35"/>
      <c r="M9" s="35"/>
      <c r="N9" s="35"/>
      <c r="O9" s="35"/>
      <c r="P9" s="35"/>
      <c r="Q9" s="36"/>
      <c r="R9" s="46"/>
    </row>
    <row r="10" s="20" customFormat="1" ht="21" customHeight="1" spans="1:18">
      <c r="A10" s="22"/>
      <c r="B10" s="34" t="s">
        <v>163</v>
      </c>
      <c r="C10" s="36"/>
      <c r="D10" s="28"/>
      <c r="E10" s="37"/>
      <c r="F10" s="37"/>
      <c r="G10" s="37"/>
      <c r="H10" s="37"/>
      <c r="I10" s="37"/>
      <c r="J10" s="34" t="s">
        <v>164</v>
      </c>
      <c r="K10" s="36"/>
      <c r="L10" s="28"/>
      <c r="M10" s="37"/>
      <c r="N10" s="37"/>
      <c r="O10" s="37"/>
      <c r="P10" s="37"/>
      <c r="Q10" s="48"/>
      <c r="R10" s="46"/>
    </row>
    <row r="11" s="20" customFormat="1" ht="21" customHeight="1" spans="1:18">
      <c r="A11" s="22"/>
      <c r="B11" s="34" t="s">
        <v>165</v>
      </c>
      <c r="C11" s="35"/>
      <c r="D11" s="35"/>
      <c r="E11" s="35"/>
      <c r="F11" s="35"/>
      <c r="G11" s="35"/>
      <c r="H11" s="35"/>
      <c r="I11" s="35"/>
      <c r="J11" s="35"/>
      <c r="K11" s="35"/>
      <c r="L11" s="35"/>
      <c r="M11" s="35"/>
      <c r="N11" s="35"/>
      <c r="O11" s="35"/>
      <c r="P11" s="35"/>
      <c r="Q11" s="36"/>
      <c r="R11" s="46"/>
    </row>
    <row r="12" s="20" customFormat="1" ht="21" customHeight="1" spans="1:18">
      <c r="A12" s="22"/>
      <c r="B12" s="34" t="s">
        <v>166</v>
      </c>
      <c r="C12" s="36"/>
      <c r="D12" s="28"/>
      <c r="E12" s="37"/>
      <c r="F12" s="37"/>
      <c r="G12" s="37"/>
      <c r="H12" s="37"/>
      <c r="I12" s="37"/>
      <c r="J12" s="34" t="s">
        <v>167</v>
      </c>
      <c r="K12" s="36"/>
      <c r="L12" s="28"/>
      <c r="M12" s="37"/>
      <c r="N12" s="37"/>
      <c r="O12" s="37"/>
      <c r="P12" s="37"/>
      <c r="Q12" s="48"/>
      <c r="R12" s="46"/>
    </row>
    <row r="13" s="20" customFormat="1" ht="15.95" customHeight="1" spans="1:18">
      <c r="A13" s="22"/>
      <c r="B13" s="38" t="s">
        <v>168</v>
      </c>
      <c r="C13" s="35"/>
      <c r="D13" s="35"/>
      <c r="E13" s="35"/>
      <c r="F13" s="35"/>
      <c r="G13" s="35"/>
      <c r="H13" s="35"/>
      <c r="I13" s="35"/>
      <c r="J13" s="35"/>
      <c r="K13" s="35"/>
      <c r="L13" s="35"/>
      <c r="M13" s="35"/>
      <c r="N13" s="35"/>
      <c r="O13" s="35"/>
      <c r="P13" s="35"/>
      <c r="Q13" s="36"/>
      <c r="R13" s="46"/>
    </row>
    <row r="14" s="20" customFormat="1" ht="15.95" customHeight="1" spans="1:18">
      <c r="A14" s="22"/>
      <c r="B14" s="38" t="s">
        <v>169</v>
      </c>
      <c r="C14" s="35"/>
      <c r="D14" s="35"/>
      <c r="E14" s="35"/>
      <c r="F14" s="35"/>
      <c r="G14" s="35"/>
      <c r="H14" s="35"/>
      <c r="I14" s="35"/>
      <c r="J14" s="35"/>
      <c r="K14" s="35"/>
      <c r="L14" s="35"/>
      <c r="M14" s="35"/>
      <c r="N14" s="35"/>
      <c r="O14" s="35"/>
      <c r="P14" s="35"/>
      <c r="Q14" s="36"/>
      <c r="R14" s="46"/>
    </row>
    <row r="15" s="20" customFormat="1" customHeight="1" spans="1:18">
      <c r="A15" s="22"/>
      <c r="B15" s="25"/>
      <c r="C15" s="25"/>
      <c r="D15" s="25"/>
      <c r="E15" s="25"/>
      <c r="F15" s="25"/>
      <c r="G15" s="25"/>
      <c r="H15" s="25"/>
      <c r="I15" s="25"/>
      <c r="J15" s="25"/>
      <c r="K15" s="25"/>
      <c r="L15" s="25"/>
      <c r="M15" s="25"/>
      <c r="N15" s="25"/>
      <c r="O15" s="25"/>
      <c r="P15" s="25"/>
      <c r="Q15" s="25"/>
      <c r="R15" s="46"/>
    </row>
    <row r="16" s="20" customFormat="1" customHeight="1" spans="1:18">
      <c r="A16" s="22"/>
      <c r="B16" s="25"/>
      <c r="C16" s="25"/>
      <c r="D16" s="25"/>
      <c r="E16" s="25"/>
      <c r="F16" s="25"/>
      <c r="G16" s="25"/>
      <c r="H16" s="25"/>
      <c r="I16" s="25"/>
      <c r="J16" s="25"/>
      <c r="K16" s="25"/>
      <c r="L16" s="25"/>
      <c r="M16" s="25"/>
      <c r="N16" s="25"/>
      <c r="O16" s="25"/>
      <c r="P16" s="25"/>
      <c r="Q16" s="25"/>
      <c r="R16" s="46"/>
    </row>
    <row r="17" s="20" customFormat="1" customHeight="1" spans="1:18">
      <c r="A17" s="22"/>
      <c r="B17" s="25"/>
      <c r="C17" s="25"/>
      <c r="D17" s="25"/>
      <c r="E17" s="25"/>
      <c r="F17" s="25"/>
      <c r="G17" s="25"/>
      <c r="H17" s="25"/>
      <c r="I17" s="25"/>
      <c r="J17" s="25"/>
      <c r="K17" s="25"/>
      <c r="L17" s="25"/>
      <c r="M17" s="25"/>
      <c r="N17" s="25"/>
      <c r="O17" s="25"/>
      <c r="P17" s="25"/>
      <c r="Q17" s="25"/>
      <c r="R17" s="46"/>
    </row>
    <row r="18" s="20" customFormat="1" ht="14.25" customHeight="1" spans="1:18">
      <c r="A18" s="39"/>
      <c r="B18" s="40"/>
      <c r="C18" s="40"/>
      <c r="D18" s="40"/>
      <c r="E18" s="40"/>
      <c r="F18" s="40"/>
      <c r="G18" s="40"/>
      <c r="H18" s="40"/>
      <c r="I18" s="40"/>
      <c r="J18" s="40"/>
      <c r="K18" s="40"/>
      <c r="L18" s="40"/>
      <c r="M18" s="40"/>
      <c r="N18" s="40"/>
      <c r="O18" s="40"/>
      <c r="P18" s="40"/>
      <c r="Q18" s="40"/>
      <c r="R18" s="49"/>
    </row>
  </sheetData>
  <mergeCells count="20">
    <mergeCell ref="B1:Q1"/>
    <mergeCell ref="F2:H2"/>
    <mergeCell ref="I2:K2"/>
    <mergeCell ref="N2:O2"/>
    <mergeCell ref="F3:H3"/>
    <mergeCell ref="I3:K3"/>
    <mergeCell ref="B8:Q8"/>
    <mergeCell ref="B9:C9"/>
    <mergeCell ref="D9:Q9"/>
    <mergeCell ref="B10:C10"/>
    <mergeCell ref="D10:I10"/>
    <mergeCell ref="J10:K10"/>
    <mergeCell ref="L10:Q10"/>
    <mergeCell ref="B11:Q11"/>
    <mergeCell ref="B12:C12"/>
    <mergeCell ref="D12:I12"/>
    <mergeCell ref="J12:K12"/>
    <mergeCell ref="L12:Q12"/>
    <mergeCell ref="B13:Q13"/>
    <mergeCell ref="B14:Q1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D9" sqref="D9:Q9"/>
    </sheetView>
  </sheetViews>
  <sheetFormatPr defaultColWidth="9" defaultRowHeight="13.5" customHeight="1"/>
  <cols>
    <col min="1" max="1" width="9" style="20"/>
    <col min="2" max="2" width="16.6666666666667" style="20" customWidth="1"/>
    <col min="3" max="3" width="21.3333333333333" style="20" customWidth="1"/>
    <col min="4" max="5" width="21.1666666666667" style="20" customWidth="1"/>
    <col min="6" max="6" width="15.6666666666667" style="20" customWidth="1"/>
    <col min="7" max="7" width="19.1666666666667" style="20" customWidth="1"/>
    <col min="8" max="8" width="15.6666666666667" style="20" customWidth="1"/>
    <col min="9" max="9" width="20.6666666666667" style="20" customWidth="1"/>
    <col min="10" max="10" width="25.1666666666667" style="20" customWidth="1"/>
    <col min="11" max="11" width="21.3333333333333" style="20" customWidth="1"/>
    <col min="12" max="12" width="17.6666666666667" style="20" customWidth="1"/>
    <col min="13" max="13" width="25" style="20" customWidth="1"/>
    <col min="14" max="14" width="23.1666666666667" style="20" customWidth="1"/>
    <col min="15" max="15" width="52.6666666666667" style="20" customWidth="1"/>
    <col min="16" max="16" width="23.1666666666667" style="20" customWidth="1"/>
    <col min="17" max="17" width="31" style="20" customWidth="1"/>
    <col min="18" max="18" width="12.5" style="20" customWidth="1"/>
    <col min="19" max="40" width="9" style="20"/>
  </cols>
  <sheetData>
    <row r="1" s="20" customFormat="1" ht="39.75" customHeight="1" spans="1:18">
      <c r="A1" s="22"/>
      <c r="B1" s="23" t="s">
        <v>130</v>
      </c>
      <c r="C1" s="24"/>
      <c r="D1" s="24"/>
      <c r="E1" s="24"/>
      <c r="F1" s="24"/>
      <c r="G1" s="24"/>
      <c r="H1" s="24"/>
      <c r="I1" s="24"/>
      <c r="J1" s="24"/>
      <c r="K1" s="24"/>
      <c r="L1" s="24"/>
      <c r="M1" s="24"/>
      <c r="N1" s="24"/>
      <c r="O1" s="24"/>
      <c r="P1" s="24"/>
      <c r="Q1" s="24"/>
      <c r="R1" s="46"/>
    </row>
    <row r="2" s="20" customFormat="1" ht="20.1" customHeight="1" spans="1:18">
      <c r="A2" s="22"/>
      <c r="B2" s="25"/>
      <c r="C2" s="25"/>
      <c r="D2" s="25"/>
      <c r="E2" s="25"/>
      <c r="F2" s="26" t="s">
        <v>131</v>
      </c>
      <c r="G2" s="26"/>
      <c r="H2" s="26"/>
      <c r="I2" s="26" t="s">
        <v>132</v>
      </c>
      <c r="J2" s="26"/>
      <c r="K2" s="26"/>
      <c r="L2" s="25"/>
      <c r="M2" s="26" t="s">
        <v>133</v>
      </c>
      <c r="N2" s="26" t="s">
        <v>134</v>
      </c>
      <c r="O2" s="26"/>
      <c r="P2" s="25"/>
      <c r="Q2" s="25"/>
      <c r="R2" s="46"/>
    </row>
    <row r="3" s="20" customFormat="1" ht="20.1" customHeight="1" spans="1:18">
      <c r="A3" s="22"/>
      <c r="B3" s="25"/>
      <c r="C3" s="25"/>
      <c r="D3" s="25"/>
      <c r="E3" s="25"/>
      <c r="F3" s="26" t="s">
        <v>135</v>
      </c>
      <c r="G3" s="26"/>
      <c r="H3" s="26"/>
      <c r="I3" s="26" t="s">
        <v>136</v>
      </c>
      <c r="J3" s="26"/>
      <c r="K3" s="26"/>
      <c r="L3" s="25"/>
      <c r="M3" s="26" t="s">
        <v>137</v>
      </c>
      <c r="N3" s="41">
        <v>45029</v>
      </c>
      <c r="O3" s="25"/>
      <c r="P3" s="25"/>
      <c r="Q3" s="25"/>
      <c r="R3" s="46"/>
    </row>
    <row r="4" s="20" customFormat="1" customHeight="1" spans="1:18">
      <c r="A4" s="22"/>
      <c r="B4" s="25"/>
      <c r="C4" s="25"/>
      <c r="D4" s="25"/>
      <c r="E4" s="25"/>
      <c r="F4" s="25"/>
      <c r="G4" s="25"/>
      <c r="H4" s="25"/>
      <c r="I4" s="25"/>
      <c r="J4" s="25"/>
      <c r="K4" s="25"/>
      <c r="L4" s="25"/>
      <c r="M4" s="25"/>
      <c r="N4" s="25"/>
      <c r="O4" s="25"/>
      <c r="P4" s="25"/>
      <c r="Q4" s="25"/>
      <c r="R4" s="46"/>
    </row>
    <row r="5" s="21" customFormat="1" ht="28.5" customHeight="1" spans="1:18">
      <c r="A5" s="27"/>
      <c r="B5" s="28" t="s">
        <v>138</v>
      </c>
      <c r="C5" s="29" t="s">
        <v>139</v>
      </c>
      <c r="D5" s="29" t="s">
        <v>140</v>
      </c>
      <c r="E5" s="29" t="s">
        <v>141</v>
      </c>
      <c r="F5" s="29" t="s">
        <v>142</v>
      </c>
      <c r="G5" s="29" t="s">
        <v>143</v>
      </c>
      <c r="H5" s="29" t="s">
        <v>144</v>
      </c>
      <c r="I5" s="29" t="s">
        <v>145</v>
      </c>
      <c r="J5" s="29" t="s">
        <v>146</v>
      </c>
      <c r="K5" s="29" t="s">
        <v>147</v>
      </c>
      <c r="L5" s="29" t="s">
        <v>148</v>
      </c>
      <c r="M5" s="29" t="s">
        <v>149</v>
      </c>
      <c r="N5" s="29" t="s">
        <v>150</v>
      </c>
      <c r="O5" s="29" t="s">
        <v>151</v>
      </c>
      <c r="P5" s="29" t="s">
        <v>152</v>
      </c>
      <c r="Q5" s="29" t="s">
        <v>153</v>
      </c>
      <c r="R5" s="47"/>
    </row>
    <row r="6" s="21" customFormat="1" ht="48" customHeight="1" spans="1:18">
      <c r="A6" s="27"/>
      <c r="B6" s="30" t="s">
        <v>170</v>
      </c>
      <c r="C6" s="30" t="s">
        <v>171</v>
      </c>
      <c r="D6" s="29" t="s">
        <v>172</v>
      </c>
      <c r="E6" s="31">
        <v>45292</v>
      </c>
      <c r="F6" s="31">
        <v>45382</v>
      </c>
      <c r="G6" s="32"/>
      <c r="H6" s="32"/>
      <c r="I6" s="42">
        <v>1</v>
      </c>
      <c r="J6" s="33"/>
      <c r="K6" s="43">
        <v>0.008</v>
      </c>
      <c r="L6" s="29"/>
      <c r="M6" s="33"/>
      <c r="N6" s="29"/>
      <c r="O6" s="44"/>
      <c r="P6" s="33"/>
      <c r="Q6" s="29"/>
      <c r="R6" s="47"/>
    </row>
    <row r="7" s="21" customFormat="1" ht="28.5" customHeight="1" spans="1:18">
      <c r="A7" s="27"/>
      <c r="B7" s="28" t="s">
        <v>8</v>
      </c>
      <c r="C7" s="29" t="s">
        <v>160</v>
      </c>
      <c r="D7" s="29" t="s">
        <v>160</v>
      </c>
      <c r="E7" s="29" t="s">
        <v>160</v>
      </c>
      <c r="F7" s="29" t="s">
        <v>160</v>
      </c>
      <c r="G7" s="33" t="s">
        <v>160</v>
      </c>
      <c r="H7" s="32">
        <v>0</v>
      </c>
      <c r="I7" s="33" t="s">
        <v>160</v>
      </c>
      <c r="J7" s="33"/>
      <c r="K7" s="33" t="s">
        <v>160</v>
      </c>
      <c r="L7" s="33" t="s">
        <v>160</v>
      </c>
      <c r="M7" s="33">
        <v>0</v>
      </c>
      <c r="N7" s="33">
        <v>0</v>
      </c>
      <c r="O7" s="33" t="s">
        <v>160</v>
      </c>
      <c r="P7" s="45">
        <v>0</v>
      </c>
      <c r="Q7" s="33">
        <v>0</v>
      </c>
      <c r="R7" s="47"/>
    </row>
    <row r="8" s="20" customFormat="1" ht="21" customHeight="1" spans="1:18">
      <c r="A8" s="22"/>
      <c r="B8" s="34" t="s">
        <v>161</v>
      </c>
      <c r="C8" s="35"/>
      <c r="D8" s="35"/>
      <c r="E8" s="35"/>
      <c r="F8" s="35"/>
      <c r="G8" s="35"/>
      <c r="H8" s="35"/>
      <c r="I8" s="35"/>
      <c r="J8" s="35"/>
      <c r="K8" s="35"/>
      <c r="L8" s="35"/>
      <c r="M8" s="35"/>
      <c r="N8" s="35"/>
      <c r="O8" s="35"/>
      <c r="P8" s="35"/>
      <c r="Q8" s="36"/>
      <c r="R8" s="46"/>
    </row>
    <row r="9" s="20" customFormat="1" ht="21" customHeight="1" spans="1:18">
      <c r="A9" s="22"/>
      <c r="B9" s="34" t="s">
        <v>162</v>
      </c>
      <c r="C9" s="36"/>
      <c r="D9" s="34"/>
      <c r="E9" s="35"/>
      <c r="F9" s="35"/>
      <c r="G9" s="35"/>
      <c r="H9" s="35"/>
      <c r="I9" s="35"/>
      <c r="J9" s="35"/>
      <c r="K9" s="35"/>
      <c r="L9" s="35"/>
      <c r="M9" s="35"/>
      <c r="N9" s="35"/>
      <c r="O9" s="35"/>
      <c r="P9" s="35"/>
      <c r="Q9" s="36"/>
      <c r="R9" s="46"/>
    </row>
    <row r="10" s="20" customFormat="1" ht="21" customHeight="1" spans="1:18">
      <c r="A10" s="22"/>
      <c r="B10" s="34" t="s">
        <v>163</v>
      </c>
      <c r="C10" s="36"/>
      <c r="D10" s="28"/>
      <c r="E10" s="37"/>
      <c r="F10" s="37"/>
      <c r="G10" s="37"/>
      <c r="H10" s="37"/>
      <c r="I10" s="37"/>
      <c r="J10" s="34" t="s">
        <v>164</v>
      </c>
      <c r="K10" s="36"/>
      <c r="L10" s="28"/>
      <c r="M10" s="37"/>
      <c r="N10" s="37"/>
      <c r="O10" s="37"/>
      <c r="P10" s="37"/>
      <c r="Q10" s="48"/>
      <c r="R10" s="46"/>
    </row>
    <row r="11" s="20" customFormat="1" ht="21" customHeight="1" spans="1:18">
      <c r="A11" s="22"/>
      <c r="B11" s="34" t="s">
        <v>165</v>
      </c>
      <c r="C11" s="35"/>
      <c r="D11" s="35"/>
      <c r="E11" s="35"/>
      <c r="F11" s="35"/>
      <c r="G11" s="35"/>
      <c r="H11" s="35"/>
      <c r="I11" s="35"/>
      <c r="J11" s="35"/>
      <c r="K11" s="35"/>
      <c r="L11" s="35"/>
      <c r="M11" s="35"/>
      <c r="N11" s="35"/>
      <c r="O11" s="35"/>
      <c r="P11" s="35"/>
      <c r="Q11" s="36"/>
      <c r="R11" s="46"/>
    </row>
    <row r="12" s="20" customFormat="1" ht="21" customHeight="1" spans="1:18">
      <c r="A12" s="22"/>
      <c r="B12" s="34" t="s">
        <v>166</v>
      </c>
      <c r="C12" s="36"/>
      <c r="D12" s="28"/>
      <c r="E12" s="37"/>
      <c r="F12" s="37"/>
      <c r="G12" s="37"/>
      <c r="H12" s="37"/>
      <c r="I12" s="37"/>
      <c r="J12" s="34" t="s">
        <v>167</v>
      </c>
      <c r="K12" s="36"/>
      <c r="L12" s="28"/>
      <c r="M12" s="37"/>
      <c r="N12" s="37"/>
      <c r="O12" s="37"/>
      <c r="P12" s="37"/>
      <c r="Q12" s="48"/>
      <c r="R12" s="46"/>
    </row>
    <row r="13" s="20" customFormat="1" ht="15.95" customHeight="1" spans="1:18">
      <c r="A13" s="22"/>
      <c r="B13" s="38" t="s">
        <v>168</v>
      </c>
      <c r="C13" s="35"/>
      <c r="D13" s="35"/>
      <c r="E13" s="35"/>
      <c r="F13" s="35"/>
      <c r="G13" s="35"/>
      <c r="H13" s="35"/>
      <c r="I13" s="35"/>
      <c r="J13" s="35"/>
      <c r="K13" s="35"/>
      <c r="L13" s="35"/>
      <c r="M13" s="35"/>
      <c r="N13" s="35"/>
      <c r="O13" s="35"/>
      <c r="P13" s="35"/>
      <c r="Q13" s="36"/>
      <c r="R13" s="46"/>
    </row>
    <row r="14" s="20" customFormat="1" ht="15.95" customHeight="1" spans="1:18">
      <c r="A14" s="22"/>
      <c r="B14" s="38" t="s">
        <v>169</v>
      </c>
      <c r="C14" s="35"/>
      <c r="D14" s="35"/>
      <c r="E14" s="35"/>
      <c r="F14" s="35"/>
      <c r="G14" s="35"/>
      <c r="H14" s="35"/>
      <c r="I14" s="35"/>
      <c r="J14" s="35"/>
      <c r="K14" s="35"/>
      <c r="L14" s="35"/>
      <c r="M14" s="35"/>
      <c r="N14" s="35"/>
      <c r="O14" s="35"/>
      <c r="P14" s="35"/>
      <c r="Q14" s="36"/>
      <c r="R14" s="46"/>
    </row>
    <row r="15" s="20" customFormat="1" customHeight="1" spans="1:18">
      <c r="A15" s="22"/>
      <c r="B15" s="25"/>
      <c r="C15" s="25"/>
      <c r="D15" s="25"/>
      <c r="E15" s="25"/>
      <c r="F15" s="25"/>
      <c r="G15" s="25"/>
      <c r="H15" s="25"/>
      <c r="I15" s="25"/>
      <c r="J15" s="25"/>
      <c r="K15" s="25"/>
      <c r="L15" s="25"/>
      <c r="M15" s="25"/>
      <c r="N15" s="25"/>
      <c r="O15" s="25"/>
      <c r="P15" s="25"/>
      <c r="Q15" s="25"/>
      <c r="R15" s="46"/>
    </row>
    <row r="16" s="20" customFormat="1" customHeight="1" spans="1:18">
      <c r="A16" s="22"/>
      <c r="B16" s="25"/>
      <c r="C16" s="25"/>
      <c r="D16" s="25"/>
      <c r="E16" s="25"/>
      <c r="F16" s="25"/>
      <c r="G16" s="25"/>
      <c r="H16" s="25"/>
      <c r="I16" s="25"/>
      <c r="J16" s="25"/>
      <c r="K16" s="25"/>
      <c r="L16" s="25"/>
      <c r="M16" s="25"/>
      <c r="N16" s="25"/>
      <c r="O16" s="25"/>
      <c r="P16" s="25"/>
      <c r="Q16" s="25"/>
      <c r="R16" s="46"/>
    </row>
    <row r="17" s="20" customFormat="1" customHeight="1" spans="1:18">
      <c r="A17" s="22"/>
      <c r="B17" s="25"/>
      <c r="C17" s="25"/>
      <c r="D17" s="25"/>
      <c r="E17" s="25"/>
      <c r="F17" s="25"/>
      <c r="G17" s="25"/>
      <c r="H17" s="25"/>
      <c r="I17" s="25"/>
      <c r="J17" s="25"/>
      <c r="K17" s="25"/>
      <c r="L17" s="25"/>
      <c r="M17" s="25"/>
      <c r="N17" s="25"/>
      <c r="O17" s="25"/>
      <c r="P17" s="25"/>
      <c r="Q17" s="25"/>
      <c r="R17" s="46"/>
    </row>
    <row r="18" s="20" customFormat="1" ht="14.25" customHeight="1" spans="1:18">
      <c r="A18" s="39"/>
      <c r="B18" s="40"/>
      <c r="C18" s="40"/>
      <c r="D18" s="40"/>
      <c r="E18" s="40"/>
      <c r="F18" s="40"/>
      <c r="G18" s="40"/>
      <c r="H18" s="40"/>
      <c r="I18" s="40"/>
      <c r="J18" s="40"/>
      <c r="K18" s="40"/>
      <c r="L18" s="40"/>
      <c r="M18" s="40"/>
      <c r="N18" s="40"/>
      <c r="O18" s="40"/>
      <c r="P18" s="40"/>
      <c r="Q18" s="40"/>
      <c r="R18" s="49"/>
    </row>
  </sheetData>
  <mergeCells count="20">
    <mergeCell ref="B1:Q1"/>
    <mergeCell ref="F2:H2"/>
    <mergeCell ref="I2:K2"/>
    <mergeCell ref="N2:O2"/>
    <mergeCell ref="F3:H3"/>
    <mergeCell ref="I3:K3"/>
    <mergeCell ref="B8:Q8"/>
    <mergeCell ref="B9:C9"/>
    <mergeCell ref="D9:Q9"/>
    <mergeCell ref="B10:C10"/>
    <mergeCell ref="D10:I10"/>
    <mergeCell ref="J10:K10"/>
    <mergeCell ref="L10:Q10"/>
    <mergeCell ref="B11:Q11"/>
    <mergeCell ref="B12:C12"/>
    <mergeCell ref="D12:I12"/>
    <mergeCell ref="J12:K12"/>
    <mergeCell ref="L12:Q12"/>
    <mergeCell ref="B13:Q13"/>
    <mergeCell ref="B14:Q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12</vt:i4>
      </vt:variant>
    </vt:vector>
  </HeadingPairs>
  <TitlesOfParts>
    <vt:vector size="12" baseType="lpstr">
      <vt:lpstr>【必看】系统使用介绍</vt:lpstr>
      <vt:lpstr>小规模纳税人案例及答案案例1</vt:lpstr>
      <vt:lpstr>小规模纳税人案例及答案</vt:lpstr>
      <vt:lpstr>小规模纳税人案例及答案案例2</vt:lpstr>
      <vt:lpstr>小规模纳税人案例及答案案例3</vt:lpstr>
      <vt:lpstr>一般纳税人案例及答案 1</vt:lpstr>
      <vt:lpstr>一般纳税人案例及答案2</vt:lpstr>
      <vt:lpstr>通用申报表（地方水利建设基金）</vt:lpstr>
      <vt:lpstr>通用申报表（工会经费）</vt:lpstr>
      <vt:lpstr>印花税案例</vt:lpstr>
      <vt:lpstr>小规模社保缴费</vt:lpstr>
      <vt:lpstr>一般纳税人社保缴费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2024-11-27T08:01:59Z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32DF2F8FC1A3406780E4E3931B14388E_13</vt:lpwstr>
  </property>
  <property fmtid="{D5CDD505-2E9C-101B-9397-08002B2CF9AE}" pid="3" name="KSOProductBuildVer">
    <vt:lpwstr>2052-12.1.0.16417</vt:lpwstr>
  </property>
</Properties>
</file>